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Tabelle" sheetId="1" r:id="rId1"/>
    <sheet name="Scala delle Portate" sheetId="2" r:id="rId2"/>
  </sheets>
  <definedNames>
    <definedName name="_xlnm.Print_Area" localSheetId="0">'Tabelle'!$A$12:$K$215</definedName>
  </definedNames>
  <calcPr fullCalcOnLoad="1"/>
</workbook>
</file>

<file path=xl/sharedStrings.xml><?xml version="1.0" encoding="utf-8"?>
<sst xmlns="http://schemas.openxmlformats.org/spreadsheetml/2006/main" count="46" uniqueCount="33">
  <si>
    <t>SEZIONE CIRCOLARE</t>
  </si>
  <si>
    <t>Sezione</t>
  </si>
  <si>
    <t>Perimetro</t>
  </si>
  <si>
    <t>Raggio</t>
  </si>
  <si>
    <t>Altezza</t>
  </si>
  <si>
    <t>Angolo</t>
  </si>
  <si>
    <t>Scabrezza (Kutter)</t>
  </si>
  <si>
    <t>Scabrezza Manning</t>
  </si>
  <si>
    <t>Diametro  Nominale</t>
  </si>
  <si>
    <t>Raggio Base</t>
  </si>
  <si>
    <t>mm</t>
  </si>
  <si>
    <t>m</t>
  </si>
  <si>
    <t>Portata</t>
  </si>
  <si>
    <t>Velocità</t>
  </si>
  <si>
    <t>Portata massima</t>
  </si>
  <si>
    <t>Velocità massima</t>
  </si>
  <si>
    <t>Velocità%</t>
  </si>
  <si>
    <t>Portata%</t>
  </si>
  <si>
    <t>corda</t>
  </si>
  <si>
    <t>m=0.25</t>
  </si>
  <si>
    <t>m=0.35</t>
  </si>
  <si>
    <t>m=0.45</t>
  </si>
  <si>
    <t>h</t>
  </si>
  <si>
    <t>R</t>
  </si>
  <si>
    <t>(m)</t>
  </si>
  <si>
    <t>%</t>
  </si>
  <si>
    <t>mq</t>
  </si>
  <si>
    <t>m/s</t>
  </si>
  <si>
    <t>mc/s</t>
  </si>
  <si>
    <t>Sezione Circolare</t>
  </si>
  <si>
    <t>DN=</t>
  </si>
  <si>
    <t>Valori di conveyance al GR=50 - 80%</t>
  </si>
  <si>
    <t>NB: nella casella D3, inserire il raggio base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</si>
</sst>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0"/>
    <numFmt numFmtId="180" formatCode="0.0000"/>
    <numFmt numFmtId="181" formatCode="0.00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0" xfId="0" applyNumberFormat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3" xfId="0" applyNumberFormat="1" applyFill="1" applyBorder="1" applyAlignment="1">
      <alignment/>
    </xf>
    <xf numFmtId="181" fontId="0" fillId="0" borderId="1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"/>
          <c:w val="0.68075"/>
          <c:h val="0.93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Tabelle!$R$15:$R$215</c:f>
              <c:numCache/>
            </c:numRef>
          </c:xVal>
          <c:yVal>
            <c:numRef>
              <c:f>Tabelle!$M$15:$M$2125</c:f>
              <c:numCache/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  <c:majorUnit val="0.5"/>
        <c:minorUnit val="0.1"/>
      </c:valAx>
      <c:valAx>
        <c:axId val="49299185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796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Tabelle!$U$26:$U$42</c:f>
              <c:numCache/>
            </c:numRef>
          </c:xVal>
          <c:yVal>
            <c:numRef>
              <c:f>Tabelle!$V$26:$V$42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Tabelle!$U$26:$U$42</c:f>
              <c:numCache/>
            </c:numRef>
          </c:xVal>
          <c:yVal>
            <c:numRef>
              <c:f>Tabelle!$W$26:$W$42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Tabelle!$U$26:$U$42</c:f>
              <c:numCache/>
            </c:numRef>
          </c:xVal>
          <c:yVal>
            <c:numRef>
              <c:f>Tabelle!$X$26:$X$42</c:f>
              <c:numCache/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 val="autoZero"/>
        <c:crossBetween val="midCat"/>
        <c:dispUnits/>
      </c:val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35"/>
          <c:w val="0.151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65"/>
          <c:w val="0.888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v>Portate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Tabelle!$O$15:$O$215</c:f>
              <c:numCache>
                <c:ptCount val="201"/>
                <c:pt idx="0">
                  <c:v>100</c:v>
                </c:pt>
                <c:pt idx="1">
                  <c:v>103.07392113225595</c:v>
                </c:pt>
                <c:pt idx="2">
                  <c:v>104.36090883380629</c:v>
                </c:pt>
                <c:pt idx="3">
                  <c:v>105.33942057628308</c:v>
                </c:pt>
                <c:pt idx="4">
                  <c:v>106.1524477492803</c:v>
                </c:pt>
                <c:pt idx="5">
                  <c:v>106.85604300303086</c:v>
                </c:pt>
                <c:pt idx="6">
                  <c:v>107.47928025484896</c:v>
                </c:pt>
                <c:pt idx="7">
                  <c:v>108.03962093866268</c:v>
                </c:pt>
                <c:pt idx="8">
                  <c:v>108.54856437828957</c:v>
                </c:pt>
                <c:pt idx="9">
                  <c:v>109.01418193058873</c:v>
                </c:pt>
                <c:pt idx="10">
                  <c:v>109.44241067116162</c:v>
                </c:pt>
                <c:pt idx="11">
                  <c:v>109.83777762228848</c:v>
                </c:pt>
                <c:pt idx="12">
                  <c:v>110.20383432840974</c:v>
                </c:pt>
                <c:pt idx="13">
                  <c:v>110.54343217764482</c:v>
                </c:pt>
                <c:pt idx="14">
                  <c:v>110.85890462739873</c:v>
                </c:pt>
                <c:pt idx="15">
                  <c:v>111.15219223703004</c:v>
                </c:pt>
                <c:pt idx="16">
                  <c:v>111.424931089426</c:v>
                </c:pt>
                <c:pt idx="17">
                  <c:v>111.67851695054729</c:v>
                </c:pt>
                <c:pt idx="18">
                  <c:v>111.91415286754112</c:v>
                </c:pt>
                <c:pt idx="19">
                  <c:v>112.1328851687241</c:v>
                </c:pt>
                <c:pt idx="20">
                  <c:v>112.33563115751855</c:v>
                </c:pt>
                <c:pt idx="21">
                  <c:v>112.52320073949593</c:v>
                </c:pt>
                <c:pt idx="22">
                  <c:v>112.69631353971481</c:v>
                </c:pt>
                <c:pt idx="23">
                  <c:v>112.85561261490412</c:v>
                </c:pt>
                <c:pt idx="24">
                  <c:v>113.00167555798511</c:v>
                </c:pt>
                <c:pt idx="25">
                  <c:v>113.13502358000171</c:v>
                </c:pt>
                <c:pt idx="26">
                  <c:v>113.25612900495099</c:v>
                </c:pt>
                <c:pt idx="27">
                  <c:v>113.36542150596875</c:v>
                </c:pt>
                <c:pt idx="28">
                  <c:v>113.46329333360498</c:v>
                </c:pt>
                <c:pt idx="29">
                  <c:v>113.55010372972463</c:v>
                </c:pt>
                <c:pt idx="30">
                  <c:v>113.62618267794883</c:v>
                </c:pt>
                <c:pt idx="31">
                  <c:v>113.69183410943728</c:v>
                </c:pt>
                <c:pt idx="32">
                  <c:v>113.74733865834645</c:v>
                </c:pt>
                <c:pt idx="33">
                  <c:v>113.79295604248938</c:v>
                </c:pt>
                <c:pt idx="34">
                  <c:v>113.82892713011996</c:v>
                </c:pt>
                <c:pt idx="35">
                  <c:v>113.85547574233532</c:v>
                </c:pt>
                <c:pt idx="36">
                  <c:v>113.87281023157377</c:v>
                </c:pt>
                <c:pt idx="37">
                  <c:v>113.88112486951714</c:v>
                </c:pt>
                <c:pt idx="38">
                  <c:v>113.88060107196931</c:v>
                </c:pt>
                <c:pt idx="39">
                  <c:v>113.87140848365891</c:v>
                </c:pt>
                <c:pt idx="40">
                  <c:v>113.85370594216779</c:v>
                </c:pt>
                <c:pt idx="41">
                  <c:v>113.82764233712695</c:v>
                </c:pt>
                <c:pt idx="42">
                  <c:v>113.79335737831751</c:v>
                </c:pt>
                <c:pt idx="43">
                  <c:v>113.75098228424685</c:v>
                </c:pt>
                <c:pt idx="44">
                  <c:v>113.70064040105589</c:v>
                </c:pt>
                <c:pt idx="45">
                  <c:v>113.64244776019186</c:v>
                </c:pt>
                <c:pt idx="46">
                  <c:v>113.57651358208416</c:v>
                </c:pt>
                <c:pt idx="47">
                  <c:v>113.50294073206449</c:v>
                </c:pt>
                <c:pt idx="48">
                  <c:v>113.42182613392463</c:v>
                </c:pt>
                <c:pt idx="49">
                  <c:v>113.33326114579332</c:v>
                </c:pt>
                <c:pt idx="50">
                  <c:v>113.23733190240371</c:v>
                </c:pt>
                <c:pt idx="51">
                  <c:v>113.13411962730744</c:v>
                </c:pt>
                <c:pt idx="52">
                  <c:v>113.02370091814704</c:v>
                </c:pt>
                <c:pt idx="53">
                  <c:v>112.90614800771712</c:v>
                </c:pt>
                <c:pt idx="54">
                  <c:v>112.78152900321928</c:v>
                </c:pt>
                <c:pt idx="55">
                  <c:v>112.64990810582918</c:v>
                </c:pt>
                <c:pt idx="56">
                  <c:v>112.51134581245313</c:v>
                </c:pt>
                <c:pt idx="57">
                  <c:v>112.36589910133381</c:v>
                </c:pt>
                <c:pt idx="58">
                  <c:v>112.21362160298298</c:v>
                </c:pt>
                <c:pt idx="59">
                  <c:v>112.0545637577544</c:v>
                </c:pt>
                <c:pt idx="60">
                  <c:v>111.88877296122845</c:v>
                </c:pt>
                <c:pt idx="61">
                  <c:v>111.71629369845608</c:v>
                </c:pt>
                <c:pt idx="62">
                  <c:v>111.53716766799894</c:v>
                </c:pt>
                <c:pt idx="63">
                  <c:v>111.35143389660627</c:v>
                </c:pt>
                <c:pt idx="64">
                  <c:v>111.15912884528281</c:v>
                </c:pt>
                <c:pt idx="65">
                  <c:v>110.96028650742733</c:v>
                </c:pt>
                <c:pt idx="66">
                  <c:v>110.75493849965224</c:v>
                </c:pt>
                <c:pt idx="67">
                  <c:v>110.54311414583628</c:v>
                </c:pt>
                <c:pt idx="68">
                  <c:v>110.3248405549086</c:v>
                </c:pt>
                <c:pt idx="69">
                  <c:v>110.10014269281282</c:v>
                </c:pt>
                <c:pt idx="70">
                  <c:v>109.86904344906033</c:v>
                </c:pt>
                <c:pt idx="71">
                  <c:v>109.63156369824019</c:v>
                </c:pt>
                <c:pt idx="72">
                  <c:v>109.38772235682066</c:v>
                </c:pt>
                <c:pt idx="73">
                  <c:v>109.1375364355452</c:v>
                </c:pt>
                <c:pt idx="74">
                  <c:v>108.88102108769797</c:v>
                </c:pt>
                <c:pt idx="75">
                  <c:v>108.61818965348913</c:v>
                </c:pt>
                <c:pt idx="76">
                  <c:v>108.34905370078502</c:v>
                </c:pt>
                <c:pt idx="77">
                  <c:v>108.07362306239006</c:v>
                </c:pt>
                <c:pt idx="78">
                  <c:v>107.79190587006661</c:v>
                </c:pt>
                <c:pt idx="79">
                  <c:v>107.50390858546064</c:v>
                </c:pt>
                <c:pt idx="80">
                  <c:v>107.20963602808806</c:v>
                </c:pt>
                <c:pt idx="81">
                  <c:v>106.90909140051836</c:v>
                </c:pt>
                <c:pt idx="82">
                  <c:v>106.60227631088111</c:v>
                </c:pt>
                <c:pt idx="83">
                  <c:v>106.28919079280827</c:v>
                </c:pt>
                <c:pt idx="84">
                  <c:v>105.96983332291194</c:v>
                </c:pt>
                <c:pt idx="85">
                  <c:v>105.64420083588868</c:v>
                </c:pt>
                <c:pt idx="86">
                  <c:v>105.31228873733048</c:v>
                </c:pt>
                <c:pt idx="87">
                  <c:v>104.97409091431223</c:v>
                </c:pt>
                <c:pt idx="88">
                  <c:v>104.62959974381954</c:v>
                </c:pt>
                <c:pt idx="89">
                  <c:v>104.27880609906866</c:v>
                </c:pt>
                <c:pt idx="90">
                  <c:v>103.92169935376604</c:v>
                </c:pt>
                <c:pt idx="91">
                  <c:v>103.5582673843455</c:v>
                </c:pt>
                <c:pt idx="92">
                  <c:v>103.18849657021374</c:v>
                </c:pt>
                <c:pt idx="93">
                  <c:v>102.8123717920298</c:v>
                </c:pt>
                <c:pt idx="94">
                  <c:v>102.42987642803563</c:v>
                </c:pt>
                <c:pt idx="95">
                  <c:v>102.04099234844928</c:v>
                </c:pt>
                <c:pt idx="96">
                  <c:v>101.645699907926</c:v>
                </c:pt>
                <c:pt idx="97">
                  <c:v>101.24397793608651</c:v>
                </c:pt>
                <c:pt idx="98">
                  <c:v>100.83580372610407</c:v>
                </c:pt>
                <c:pt idx="99">
                  <c:v>100.42115302133914</c:v>
                </c:pt>
                <c:pt idx="100">
                  <c:v>99.99999999999997</c:v>
                </c:pt>
                <c:pt idx="101">
                  <c:v>99.57231725780535</c:v>
                </c:pt>
                <c:pt idx="102">
                  <c:v>99.13807578861744</c:v>
                </c:pt>
                <c:pt idx="103">
                  <c:v>98.69724496300579</c:v>
                </c:pt>
                <c:pt idx="104">
                  <c:v>98.24979250469951</c:v>
                </c:pt>
                <c:pt idx="105">
                  <c:v>97.79568446487549</c:v>
                </c:pt>
                <c:pt idx="106">
                  <c:v>97.33488519422477</c:v>
                </c:pt>
                <c:pt idx="107">
                  <c:v>96.86735731273255</c:v>
                </c:pt>
                <c:pt idx="108">
                  <c:v>96.3930616770986</c:v>
                </c:pt>
                <c:pt idx="109">
                  <c:v>95.9119573457183</c:v>
                </c:pt>
                <c:pt idx="110">
                  <c:v>95.42400154113531</c:v>
                </c:pt>
                <c:pt idx="111">
                  <c:v>94.92914960986917</c:v>
                </c:pt>
                <c:pt idx="112">
                  <c:v>94.42735497951132</c:v>
                </c:pt>
                <c:pt idx="113">
                  <c:v>93.9185691129738</c:v>
                </c:pt>
                <c:pt idx="114">
                  <c:v>93.40274145976392</c:v>
                </c:pt>
                <c:pt idx="115">
                  <c:v>92.87981940414831</c:v>
                </c:pt>
                <c:pt idx="116">
                  <c:v>92.34974821005679</c:v>
                </c:pt>
                <c:pt idx="117">
                  <c:v>91.81247096256455</c:v>
                </c:pt>
                <c:pt idx="118">
                  <c:v>91.2679285057775</c:v>
                </c:pt>
                <c:pt idx="119">
                  <c:v>90.71605937693099</c:v>
                </c:pt>
                <c:pt idx="120">
                  <c:v>90.15679973649594</c:v>
                </c:pt>
                <c:pt idx="121">
                  <c:v>89.59008329407035</c:v>
                </c:pt>
                <c:pt idx="122">
                  <c:v>89.01584122981473</c:v>
                </c:pt>
                <c:pt idx="123">
                  <c:v>88.43400211117014</c:v>
                </c:pt>
                <c:pt idx="124">
                  <c:v>87.84449180457689</c:v>
                </c:pt>
                <c:pt idx="125">
                  <c:v>87.24723338188623</c:v>
                </c:pt>
                <c:pt idx="126">
                  <c:v>86.64214702113397</c:v>
                </c:pt>
                <c:pt idx="127">
                  <c:v>86.02914990131481</c:v>
                </c:pt>
                <c:pt idx="128">
                  <c:v>85.40815609076671</c:v>
                </c:pt>
                <c:pt idx="129">
                  <c:v>84.77907642874037</c:v>
                </c:pt>
                <c:pt idx="130">
                  <c:v>84.14181839969203</c:v>
                </c:pt>
                <c:pt idx="131">
                  <c:v>83.49628599979785</c:v>
                </c:pt>
                <c:pt idx="132">
                  <c:v>82.8423795951426</c:v>
                </c:pt>
                <c:pt idx="133">
                  <c:v>82.17999577098709</c:v>
                </c:pt>
                <c:pt idx="134">
                  <c:v>81.5090271714647</c:v>
                </c:pt>
                <c:pt idx="135">
                  <c:v>80.8293623289971</c:v>
                </c:pt>
                <c:pt idx="136">
                  <c:v>80.14088548265342</c:v>
                </c:pt>
                <c:pt idx="137">
                  <c:v>79.44347638460455</c:v>
                </c:pt>
                <c:pt idx="138">
                  <c:v>78.7370100937415</c:v>
                </c:pt>
                <c:pt idx="139">
                  <c:v>78.02135675543815</c:v>
                </c:pt>
                <c:pt idx="140">
                  <c:v>77.29638136633703</c:v>
                </c:pt>
                <c:pt idx="141">
                  <c:v>76.56194352292513</c:v>
                </c:pt>
                <c:pt idx="142">
                  <c:v>75.81789715254129</c:v>
                </c:pt>
                <c:pt idx="143">
                  <c:v>75.06409022531643</c:v>
                </c:pt>
                <c:pt idx="144">
                  <c:v>74.30036444539152</c:v>
                </c:pt>
                <c:pt idx="145">
                  <c:v>73.52655491957958</c:v>
                </c:pt>
                <c:pt idx="146">
                  <c:v>72.74248980144199</c:v>
                </c:pt>
                <c:pt idx="147">
                  <c:v>71.94798990852217</c:v>
                </c:pt>
                <c:pt idx="148">
                  <c:v>71.14286831022866</c:v>
                </c:pt>
                <c:pt idx="149">
                  <c:v>70.32692988357088</c:v>
                </c:pt>
                <c:pt idx="150">
                  <c:v>69.49997083362527</c:v>
                </c:pt>
                <c:pt idx="151">
                  <c:v>68.66177817523884</c:v>
                </c:pt>
                <c:pt idx="152">
                  <c:v>67.81212917205333</c:v>
                </c:pt>
                <c:pt idx="153">
                  <c:v>66.95079072844904</c:v>
                </c:pt>
                <c:pt idx="154">
                  <c:v>66.07751872945305</c:v>
                </c:pt>
                <c:pt idx="155">
                  <c:v>65.19205732301711</c:v>
                </c:pt>
                <c:pt idx="156">
                  <c:v>64.29413813833608</c:v>
                </c:pt>
                <c:pt idx="157">
                  <c:v>63.38347943302496</c:v>
                </c:pt>
                <c:pt idx="158">
                  <c:v>62.45978516098756</c:v>
                </c:pt>
                <c:pt idx="159">
                  <c:v>61.52274395165948</c:v>
                </c:pt>
                <c:pt idx="160">
                  <c:v>60.57202798996776</c:v>
                </c:pt>
                <c:pt idx="161">
                  <c:v>59.60729178477809</c:v>
                </c:pt>
                <c:pt idx="162">
                  <c:v>58.62817081175293</c:v>
                </c:pt>
                <c:pt idx="163">
                  <c:v>57.634280014361835</c:v>
                </c:pt>
                <c:pt idx="164">
                  <c:v>56.62521214420158</c:v>
                </c:pt>
                <c:pt idx="165">
                  <c:v>55.600535918705226</c:v>
                </c:pt>
                <c:pt idx="166">
                  <c:v>54.559793970641735</c:v>
                </c:pt>
                <c:pt idx="167">
                  <c:v>53.50250055938888</c:v>
                </c:pt>
                <c:pt idx="168">
                  <c:v>52.42813900862987</c:v>
                </c:pt>
                <c:pt idx="169">
                  <c:v>51.336158828651314</c:v>
                </c:pt>
                <c:pt idx="170">
                  <c:v>50.22597247352708</c:v>
                </c:pt>
                <c:pt idx="171">
                  <c:v>49.09695167378095</c:v>
                </c:pt>
                <c:pt idx="172">
                  <c:v>47.94842327315804</c:v>
                </c:pt>
                <c:pt idx="173">
                  <c:v>46.77966448326048</c:v>
                </c:pt>
                <c:pt idx="174">
                  <c:v>45.589897451185024</c:v>
                </c:pt>
                <c:pt idx="175">
                  <c:v>44.37828301181756</c:v>
                </c:pt>
                <c:pt idx="176">
                  <c:v>43.14391346658194</c:v>
                </c:pt>
                <c:pt idx="177">
                  <c:v>41.88580419214917</c:v>
                </c:pt>
                <c:pt idx="178">
                  <c:v>40.60288383304526</c:v>
                </c:pt>
                <c:pt idx="179">
                  <c:v>39.293982767284966</c:v>
                </c:pt>
                <c:pt idx="180">
                  <c:v>37.957819448490646</c:v>
                </c:pt>
                <c:pt idx="181">
                  <c:v>36.59298411336967</c:v>
                </c:pt>
                <c:pt idx="182">
                  <c:v>35.19791918817721</c:v>
                </c:pt>
                <c:pt idx="183">
                  <c:v>33.77089551445839</c:v>
                </c:pt>
                <c:pt idx="184">
                  <c:v>32.309983216629476</c:v>
                </c:pt>
                <c:pt idx="185">
                  <c:v>30.813015611229677</c:v>
                </c:pt>
                <c:pt idx="186">
                  <c:v>29.27754394590547</c:v>
                </c:pt>
                <c:pt idx="187">
                  <c:v>27.70077985171516</c:v>
                </c:pt>
                <c:pt idx="188">
                  <c:v>26.079521022503904</c:v>
                </c:pt>
                <c:pt idx="189">
                  <c:v>24.410053502877478</c:v>
                </c:pt>
                <c:pt idx="190">
                  <c:v>22.688020541474128</c:v>
                </c:pt>
                <c:pt idx="191">
                  <c:v>20.908242261040705</c:v>
                </c:pt>
                <c:pt idx="192">
                  <c:v>19.064460477044346</c:v>
                </c:pt>
                <c:pt idx="193">
                  <c:v>17.14896484373273</c:v>
                </c:pt>
                <c:pt idx="194">
                  <c:v>15.152021152733111</c:v>
                </c:pt>
                <c:pt idx="195">
                  <c:v>13.060948185450796</c:v>
                </c:pt>
                <c:pt idx="196">
                  <c:v>10.858516291029128</c:v>
                </c:pt>
                <c:pt idx="197">
                  <c:v>8.519878861512959</c:v>
                </c:pt>
                <c:pt idx="198">
                  <c:v>6.00574490735041</c:v>
                </c:pt>
                <c:pt idx="199">
                  <c:v>3.2426729882807024</c:v>
                </c:pt>
                <c:pt idx="200">
                  <c:v>0</c:v>
                </c:pt>
              </c:numCache>
            </c:numRef>
          </c:xVal>
          <c:yVal>
            <c:numRef>
              <c:f>Tabelle!$M$15:$M$215</c:f>
              <c:numCache>
                <c:ptCount val="201"/>
                <c:pt idx="0">
                  <c:v>2</c:v>
                </c:pt>
                <c:pt idx="1">
                  <c:v>1.99</c:v>
                </c:pt>
                <c:pt idx="2">
                  <c:v>1.98</c:v>
                </c:pt>
                <c:pt idx="3">
                  <c:v>1.97</c:v>
                </c:pt>
                <c:pt idx="4">
                  <c:v>1.96</c:v>
                </c:pt>
                <c:pt idx="5">
                  <c:v>1.95</c:v>
                </c:pt>
                <c:pt idx="6">
                  <c:v>1.94</c:v>
                </c:pt>
                <c:pt idx="7">
                  <c:v>1.93</c:v>
                </c:pt>
                <c:pt idx="8">
                  <c:v>1.92</c:v>
                </c:pt>
                <c:pt idx="9">
                  <c:v>1.91</c:v>
                </c:pt>
                <c:pt idx="10">
                  <c:v>1.9</c:v>
                </c:pt>
                <c:pt idx="11">
                  <c:v>1.89</c:v>
                </c:pt>
                <c:pt idx="12">
                  <c:v>1.88</c:v>
                </c:pt>
                <c:pt idx="13">
                  <c:v>1.8699999999999999</c:v>
                </c:pt>
                <c:pt idx="14">
                  <c:v>1.8599999999999999</c:v>
                </c:pt>
                <c:pt idx="15">
                  <c:v>1.8499999999999999</c:v>
                </c:pt>
                <c:pt idx="16">
                  <c:v>1.8399999999999999</c:v>
                </c:pt>
                <c:pt idx="17">
                  <c:v>1.8299999999999998</c:v>
                </c:pt>
                <c:pt idx="18">
                  <c:v>1.8199999999999998</c:v>
                </c:pt>
                <c:pt idx="19">
                  <c:v>1.8099999999999998</c:v>
                </c:pt>
                <c:pt idx="20">
                  <c:v>1.7999999999999998</c:v>
                </c:pt>
                <c:pt idx="21">
                  <c:v>1.7899999999999998</c:v>
                </c:pt>
                <c:pt idx="22">
                  <c:v>1.7799999999999998</c:v>
                </c:pt>
                <c:pt idx="23">
                  <c:v>1.7699999999999998</c:v>
                </c:pt>
                <c:pt idx="24">
                  <c:v>1.7599999999999998</c:v>
                </c:pt>
                <c:pt idx="25">
                  <c:v>1.7499999999999998</c:v>
                </c:pt>
                <c:pt idx="26">
                  <c:v>1.7399999999999998</c:v>
                </c:pt>
                <c:pt idx="27">
                  <c:v>1.7299999999999998</c:v>
                </c:pt>
                <c:pt idx="28">
                  <c:v>1.7199999999999998</c:v>
                </c:pt>
                <c:pt idx="29">
                  <c:v>1.7099999999999997</c:v>
                </c:pt>
                <c:pt idx="30">
                  <c:v>1.6999999999999997</c:v>
                </c:pt>
                <c:pt idx="31">
                  <c:v>1.6899999999999997</c:v>
                </c:pt>
                <c:pt idx="32">
                  <c:v>1.6799999999999997</c:v>
                </c:pt>
                <c:pt idx="33">
                  <c:v>1.6699999999999997</c:v>
                </c:pt>
                <c:pt idx="34">
                  <c:v>1.6599999999999997</c:v>
                </c:pt>
                <c:pt idx="35">
                  <c:v>1.6499999999999997</c:v>
                </c:pt>
                <c:pt idx="36">
                  <c:v>1.6399999999999997</c:v>
                </c:pt>
                <c:pt idx="37">
                  <c:v>1.6299999999999997</c:v>
                </c:pt>
                <c:pt idx="38">
                  <c:v>1.6199999999999997</c:v>
                </c:pt>
                <c:pt idx="39">
                  <c:v>1.6099999999999997</c:v>
                </c:pt>
                <c:pt idx="40">
                  <c:v>1.5999999999999996</c:v>
                </c:pt>
                <c:pt idx="41">
                  <c:v>1.5899999999999996</c:v>
                </c:pt>
                <c:pt idx="42">
                  <c:v>1.5799999999999996</c:v>
                </c:pt>
                <c:pt idx="43">
                  <c:v>1.5699999999999996</c:v>
                </c:pt>
                <c:pt idx="44">
                  <c:v>1.5599999999999996</c:v>
                </c:pt>
                <c:pt idx="45">
                  <c:v>1.5499999999999996</c:v>
                </c:pt>
                <c:pt idx="46">
                  <c:v>1.5399999999999996</c:v>
                </c:pt>
                <c:pt idx="47">
                  <c:v>1.5299999999999996</c:v>
                </c:pt>
                <c:pt idx="48">
                  <c:v>1.5199999999999996</c:v>
                </c:pt>
                <c:pt idx="49">
                  <c:v>1.5099999999999996</c:v>
                </c:pt>
                <c:pt idx="50">
                  <c:v>1.4999999999999996</c:v>
                </c:pt>
                <c:pt idx="51">
                  <c:v>1.4899999999999995</c:v>
                </c:pt>
                <c:pt idx="52">
                  <c:v>1.4799999999999995</c:v>
                </c:pt>
                <c:pt idx="53">
                  <c:v>1.4699999999999995</c:v>
                </c:pt>
                <c:pt idx="54">
                  <c:v>1.4599999999999995</c:v>
                </c:pt>
                <c:pt idx="55">
                  <c:v>1.4499999999999995</c:v>
                </c:pt>
                <c:pt idx="56">
                  <c:v>1.4399999999999995</c:v>
                </c:pt>
                <c:pt idx="57">
                  <c:v>1.4299999999999995</c:v>
                </c:pt>
                <c:pt idx="58">
                  <c:v>1.4199999999999995</c:v>
                </c:pt>
                <c:pt idx="59">
                  <c:v>1.4099999999999995</c:v>
                </c:pt>
                <c:pt idx="60">
                  <c:v>1.3999999999999995</c:v>
                </c:pt>
                <c:pt idx="61">
                  <c:v>1.3899999999999995</c:v>
                </c:pt>
                <c:pt idx="62">
                  <c:v>1.3799999999999994</c:v>
                </c:pt>
                <c:pt idx="63">
                  <c:v>1.3699999999999994</c:v>
                </c:pt>
                <c:pt idx="64">
                  <c:v>1.3599999999999994</c:v>
                </c:pt>
                <c:pt idx="65">
                  <c:v>1.3499999999999994</c:v>
                </c:pt>
                <c:pt idx="66">
                  <c:v>1.3399999999999994</c:v>
                </c:pt>
                <c:pt idx="67">
                  <c:v>1.3299999999999994</c:v>
                </c:pt>
                <c:pt idx="68">
                  <c:v>1.3199999999999994</c:v>
                </c:pt>
                <c:pt idx="69">
                  <c:v>1.3099999999999994</c:v>
                </c:pt>
                <c:pt idx="70">
                  <c:v>1.2999999999999994</c:v>
                </c:pt>
                <c:pt idx="71">
                  <c:v>1.2899999999999994</c:v>
                </c:pt>
                <c:pt idx="72">
                  <c:v>1.2799999999999994</c:v>
                </c:pt>
                <c:pt idx="73">
                  <c:v>1.2699999999999994</c:v>
                </c:pt>
                <c:pt idx="74">
                  <c:v>1.2599999999999993</c:v>
                </c:pt>
                <c:pt idx="75">
                  <c:v>1.2499999999999993</c:v>
                </c:pt>
                <c:pt idx="76">
                  <c:v>1.2399999999999993</c:v>
                </c:pt>
                <c:pt idx="77">
                  <c:v>1.2299999999999993</c:v>
                </c:pt>
                <c:pt idx="78">
                  <c:v>1.2199999999999993</c:v>
                </c:pt>
                <c:pt idx="79">
                  <c:v>1.2099999999999993</c:v>
                </c:pt>
                <c:pt idx="80">
                  <c:v>1.1999999999999993</c:v>
                </c:pt>
                <c:pt idx="81">
                  <c:v>1.1899999999999993</c:v>
                </c:pt>
                <c:pt idx="82">
                  <c:v>1.1799999999999993</c:v>
                </c:pt>
                <c:pt idx="83">
                  <c:v>1.1699999999999993</c:v>
                </c:pt>
                <c:pt idx="84">
                  <c:v>1.1599999999999993</c:v>
                </c:pt>
                <c:pt idx="85">
                  <c:v>1.1499999999999992</c:v>
                </c:pt>
                <c:pt idx="86">
                  <c:v>1.1399999999999992</c:v>
                </c:pt>
                <c:pt idx="87">
                  <c:v>1.1299999999999992</c:v>
                </c:pt>
                <c:pt idx="88">
                  <c:v>1.1199999999999992</c:v>
                </c:pt>
                <c:pt idx="89">
                  <c:v>1.1099999999999992</c:v>
                </c:pt>
                <c:pt idx="90">
                  <c:v>1.0999999999999992</c:v>
                </c:pt>
                <c:pt idx="91">
                  <c:v>1.0899999999999992</c:v>
                </c:pt>
                <c:pt idx="92">
                  <c:v>1.0799999999999992</c:v>
                </c:pt>
                <c:pt idx="93">
                  <c:v>1.0699999999999992</c:v>
                </c:pt>
                <c:pt idx="94">
                  <c:v>1.0599999999999992</c:v>
                </c:pt>
                <c:pt idx="95">
                  <c:v>1.0499999999999992</c:v>
                </c:pt>
                <c:pt idx="96">
                  <c:v>1.0399999999999991</c:v>
                </c:pt>
                <c:pt idx="97">
                  <c:v>1.0299999999999991</c:v>
                </c:pt>
                <c:pt idx="98">
                  <c:v>1.0199999999999991</c:v>
                </c:pt>
                <c:pt idx="99">
                  <c:v>1.0099999999999991</c:v>
                </c:pt>
                <c:pt idx="100">
                  <c:v>0.9999999999999991</c:v>
                </c:pt>
                <c:pt idx="101">
                  <c:v>0.9899999999999991</c:v>
                </c:pt>
                <c:pt idx="102">
                  <c:v>0.9799999999999991</c:v>
                </c:pt>
                <c:pt idx="103">
                  <c:v>0.9699999999999991</c:v>
                </c:pt>
                <c:pt idx="104">
                  <c:v>0.9599999999999991</c:v>
                </c:pt>
                <c:pt idx="105">
                  <c:v>0.9499999999999991</c:v>
                </c:pt>
                <c:pt idx="106">
                  <c:v>0.9399999999999991</c:v>
                </c:pt>
                <c:pt idx="107">
                  <c:v>0.929999999999999</c:v>
                </c:pt>
                <c:pt idx="108">
                  <c:v>0.919999999999999</c:v>
                </c:pt>
                <c:pt idx="109">
                  <c:v>0.909999999999999</c:v>
                </c:pt>
                <c:pt idx="110">
                  <c:v>0.899999999999999</c:v>
                </c:pt>
                <c:pt idx="111">
                  <c:v>0.889999999999999</c:v>
                </c:pt>
                <c:pt idx="112">
                  <c:v>0.879999999999999</c:v>
                </c:pt>
                <c:pt idx="113">
                  <c:v>0.869999999999999</c:v>
                </c:pt>
                <c:pt idx="114">
                  <c:v>0.859999999999999</c:v>
                </c:pt>
                <c:pt idx="115">
                  <c:v>0.849999999999999</c:v>
                </c:pt>
                <c:pt idx="116">
                  <c:v>0.839999999999999</c:v>
                </c:pt>
                <c:pt idx="117">
                  <c:v>0.829999999999999</c:v>
                </c:pt>
                <c:pt idx="118">
                  <c:v>0.819999999999999</c:v>
                </c:pt>
                <c:pt idx="119">
                  <c:v>0.8099999999999989</c:v>
                </c:pt>
                <c:pt idx="120">
                  <c:v>0.7999999999999989</c:v>
                </c:pt>
                <c:pt idx="121">
                  <c:v>0.7899999999999989</c:v>
                </c:pt>
                <c:pt idx="122">
                  <c:v>0.7799999999999989</c:v>
                </c:pt>
                <c:pt idx="123">
                  <c:v>0.7699999999999989</c:v>
                </c:pt>
                <c:pt idx="124">
                  <c:v>0.7599999999999989</c:v>
                </c:pt>
                <c:pt idx="125">
                  <c:v>0.7499999999999989</c:v>
                </c:pt>
                <c:pt idx="126">
                  <c:v>0.7399999999999989</c:v>
                </c:pt>
                <c:pt idx="127">
                  <c:v>0.7299999999999989</c:v>
                </c:pt>
                <c:pt idx="128">
                  <c:v>0.7199999999999989</c:v>
                </c:pt>
                <c:pt idx="129">
                  <c:v>0.7099999999999989</c:v>
                </c:pt>
                <c:pt idx="130">
                  <c:v>0.6999999999999988</c:v>
                </c:pt>
                <c:pt idx="131">
                  <c:v>0.6899999999999988</c:v>
                </c:pt>
                <c:pt idx="132">
                  <c:v>0.6799999999999988</c:v>
                </c:pt>
                <c:pt idx="133">
                  <c:v>0.6699999999999988</c:v>
                </c:pt>
                <c:pt idx="134">
                  <c:v>0.6599999999999988</c:v>
                </c:pt>
                <c:pt idx="135">
                  <c:v>0.6499999999999988</c:v>
                </c:pt>
                <c:pt idx="136">
                  <c:v>0.6399999999999988</c:v>
                </c:pt>
                <c:pt idx="137">
                  <c:v>0.6299999999999988</c:v>
                </c:pt>
                <c:pt idx="138">
                  <c:v>0.6199999999999988</c:v>
                </c:pt>
                <c:pt idx="139">
                  <c:v>0.6099999999999988</c:v>
                </c:pt>
                <c:pt idx="140">
                  <c:v>0.5999999999999988</c:v>
                </c:pt>
                <c:pt idx="141">
                  <c:v>0.5899999999999987</c:v>
                </c:pt>
                <c:pt idx="142">
                  <c:v>0.5799999999999987</c:v>
                </c:pt>
                <c:pt idx="143">
                  <c:v>0.5699999999999987</c:v>
                </c:pt>
                <c:pt idx="144">
                  <c:v>0.5599999999999987</c:v>
                </c:pt>
                <c:pt idx="145">
                  <c:v>0.5499999999999987</c:v>
                </c:pt>
                <c:pt idx="146">
                  <c:v>0.5399999999999987</c:v>
                </c:pt>
                <c:pt idx="147">
                  <c:v>0.5299999999999987</c:v>
                </c:pt>
                <c:pt idx="148">
                  <c:v>0.5199999999999987</c:v>
                </c:pt>
                <c:pt idx="149">
                  <c:v>0.5099999999999987</c:v>
                </c:pt>
                <c:pt idx="150">
                  <c:v>0.49999999999999867</c:v>
                </c:pt>
                <c:pt idx="151">
                  <c:v>0.48999999999999866</c:v>
                </c:pt>
                <c:pt idx="152">
                  <c:v>0.47999999999999865</c:v>
                </c:pt>
                <c:pt idx="153">
                  <c:v>0.46999999999999864</c:v>
                </c:pt>
                <c:pt idx="154">
                  <c:v>0.45999999999999863</c:v>
                </c:pt>
                <c:pt idx="155">
                  <c:v>0.4499999999999986</c:v>
                </c:pt>
                <c:pt idx="156">
                  <c:v>0.4399999999999986</c:v>
                </c:pt>
                <c:pt idx="157">
                  <c:v>0.4299999999999986</c:v>
                </c:pt>
                <c:pt idx="158">
                  <c:v>0.4199999999999986</c:v>
                </c:pt>
                <c:pt idx="159">
                  <c:v>0.4099999999999986</c:v>
                </c:pt>
                <c:pt idx="160">
                  <c:v>0.3999999999999986</c:v>
                </c:pt>
                <c:pt idx="161">
                  <c:v>0.38999999999999857</c:v>
                </c:pt>
                <c:pt idx="162">
                  <c:v>0.37999999999999856</c:v>
                </c:pt>
                <c:pt idx="163">
                  <c:v>0.36999999999999855</c:v>
                </c:pt>
                <c:pt idx="164">
                  <c:v>0.35999999999999854</c:v>
                </c:pt>
                <c:pt idx="165">
                  <c:v>0.34999999999999853</c:v>
                </c:pt>
                <c:pt idx="166">
                  <c:v>0.3399999999999985</c:v>
                </c:pt>
                <c:pt idx="167">
                  <c:v>0.3299999999999985</c:v>
                </c:pt>
                <c:pt idx="168">
                  <c:v>0.3199999999999985</c:v>
                </c:pt>
                <c:pt idx="169">
                  <c:v>0.3099999999999985</c:v>
                </c:pt>
                <c:pt idx="170">
                  <c:v>0.2999999999999985</c:v>
                </c:pt>
                <c:pt idx="171">
                  <c:v>0.2899999999999985</c:v>
                </c:pt>
                <c:pt idx="172">
                  <c:v>0.2799999999999985</c:v>
                </c:pt>
                <c:pt idx="173">
                  <c:v>0.26999999999999846</c:v>
                </c:pt>
                <c:pt idx="174">
                  <c:v>0.25999999999999845</c:v>
                </c:pt>
                <c:pt idx="175">
                  <c:v>0.24999999999999845</c:v>
                </c:pt>
                <c:pt idx="176">
                  <c:v>0.23999999999999844</c:v>
                </c:pt>
                <c:pt idx="177">
                  <c:v>0.22999999999999843</c:v>
                </c:pt>
                <c:pt idx="178">
                  <c:v>0.21999999999999842</c:v>
                </c:pt>
                <c:pt idx="179">
                  <c:v>0.2099999999999984</c:v>
                </c:pt>
                <c:pt idx="180">
                  <c:v>0.1999999999999984</c:v>
                </c:pt>
                <c:pt idx="181">
                  <c:v>0.1899999999999984</c:v>
                </c:pt>
                <c:pt idx="182">
                  <c:v>0.17999999999999838</c:v>
                </c:pt>
                <c:pt idx="183">
                  <c:v>0.16999999999999837</c:v>
                </c:pt>
                <c:pt idx="184">
                  <c:v>0.15999999999999837</c:v>
                </c:pt>
                <c:pt idx="185">
                  <c:v>0.14999999999999836</c:v>
                </c:pt>
                <c:pt idx="186">
                  <c:v>0.13999999999999835</c:v>
                </c:pt>
                <c:pt idx="187">
                  <c:v>0.12999999999999834</c:v>
                </c:pt>
                <c:pt idx="188">
                  <c:v>0.11999999999999834</c:v>
                </c:pt>
                <c:pt idx="189">
                  <c:v>0.10999999999999835</c:v>
                </c:pt>
                <c:pt idx="190">
                  <c:v>0.09999999999999835</c:v>
                </c:pt>
                <c:pt idx="191">
                  <c:v>0.08999999999999836</c:v>
                </c:pt>
                <c:pt idx="192">
                  <c:v>0.07999999999999836</c:v>
                </c:pt>
                <c:pt idx="193">
                  <c:v>0.06999999999999837</c:v>
                </c:pt>
                <c:pt idx="194">
                  <c:v>0.05999999999999837</c:v>
                </c:pt>
                <c:pt idx="195">
                  <c:v>0.049999999999998365</c:v>
                </c:pt>
                <c:pt idx="196">
                  <c:v>0.03999999999999836</c:v>
                </c:pt>
                <c:pt idx="197">
                  <c:v>0.02999999999999836</c:v>
                </c:pt>
                <c:pt idx="198">
                  <c:v>0.01999999999999836</c:v>
                </c:pt>
                <c:pt idx="199">
                  <c:v>0.00999999999999836</c:v>
                </c:pt>
                <c:pt idx="2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Velocità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Tabelle!$P$15:$P$215</c:f>
              <c:numCache>
                <c:ptCount val="201"/>
                <c:pt idx="0">
                  <c:v>100</c:v>
                </c:pt>
                <c:pt idx="1">
                  <c:v>103.01214792576303</c:v>
                </c:pt>
                <c:pt idx="2">
                  <c:v>104.18427271097563</c:v>
                </c:pt>
                <c:pt idx="3">
                  <c:v>105.0123717130347</c:v>
                </c:pt>
                <c:pt idx="4">
                  <c:v>105.64580619202262</c:v>
                </c:pt>
                <c:pt idx="5">
                  <c:v>106.1443811683806</c:v>
                </c:pt>
                <c:pt idx="6">
                  <c:v>106.53975650910613</c:v>
                </c:pt>
                <c:pt idx="7">
                  <c:v>106.85133606470043</c:v>
                </c:pt>
                <c:pt idx="8">
                  <c:v>107.09216128252666</c:v>
                </c:pt>
                <c:pt idx="9">
                  <c:v>107.27157635440712</c:v>
                </c:pt>
                <c:pt idx="10">
                  <c:v>107.39659966820079</c:v>
                </c:pt>
                <c:pt idx="11">
                  <c:v>107.47269754408907</c:v>
                </c:pt>
                <c:pt idx="12">
                  <c:v>107.50425204383956</c:v>
                </c:pt>
                <c:pt idx="13">
                  <c:v>107.49485954971838</c:v>
                </c:pt>
                <c:pt idx="14">
                  <c:v>107.44752982251933</c:v>
                </c:pt>
                <c:pt idx="15">
                  <c:v>107.36482355954232</c:v>
                </c:pt>
                <c:pt idx="16">
                  <c:v>107.2489503564245</c:v>
                </c:pt>
                <c:pt idx="17">
                  <c:v>107.10184027922571</c:v>
                </c:pt>
                <c:pt idx="18">
                  <c:v>106.92519732159076</c:v>
                </c:pt>
                <c:pt idx="19">
                  <c:v>106.72054010569951</c:v>
                </c:pt>
                <c:pt idx="20">
                  <c:v>106.48923339800622</c:v>
                </c:pt>
                <c:pt idx="21">
                  <c:v>106.23251287986606</c:v>
                </c:pt>
                <c:pt idx="22">
                  <c:v>105.95150487773512</c:v>
                </c:pt>
                <c:pt idx="23">
                  <c:v>105.64724226758055</c:v>
                </c:pt>
                <c:pt idx="24">
                  <c:v>105.32067743439215</c:v>
                </c:pt>
                <c:pt idx="25">
                  <c:v>104.97269293590202</c:v>
                </c:pt>
                <c:pt idx="26">
                  <c:v>104.6041103557781</c:v>
                </c:pt>
                <c:pt idx="27">
                  <c:v>104.21569771386817</c:v>
                </c:pt>
                <c:pt idx="28">
                  <c:v>103.8081757152914</c:v>
                </c:pt>
                <c:pt idx="29">
                  <c:v>103.38222305680868</c:v>
                </c:pt>
                <c:pt idx="30">
                  <c:v>102.93848096151335</c:v>
                </c:pt>
                <c:pt idx="31">
                  <c:v>102.47755707704178</c:v>
                </c:pt>
                <c:pt idx="32">
                  <c:v>102.00002884510361</c:v>
                </c:pt>
                <c:pt idx="33">
                  <c:v>101.50644642898376</c:v>
                </c:pt>
                <c:pt idx="34">
                  <c:v>100.99733526919805</c:v>
                </c:pt>
                <c:pt idx="35">
                  <c:v>100.47319832454393</c:v>
                </c:pt>
                <c:pt idx="36">
                  <c:v>99.9345180455441</c:v>
                </c:pt>
                <c:pt idx="37">
                  <c:v>99.38175811910949</c:v>
                </c:pt>
                <c:pt idx="38">
                  <c:v>98.81536501668455</c:v>
                </c:pt>
                <c:pt idx="39">
                  <c:v>98.23576937283036</c:v>
                </c:pt>
                <c:pt idx="40">
                  <c:v>97.64338721688628</c:v>
                </c:pt>
                <c:pt idx="41">
                  <c:v>97.03862107681508</c:v>
                </c:pt>
                <c:pt idx="42">
                  <c:v>96.42186097143299</c:v>
                </c:pt>
                <c:pt idx="43">
                  <c:v>95.7934853048204</c:v>
                </c:pt>
                <c:pt idx="44">
                  <c:v>95.15386167471077</c:v>
                </c:pt>
                <c:pt idx="45">
                  <c:v>94.50334760498716</c:v>
                </c:pt>
                <c:pt idx="46">
                  <c:v>93.8422912110145</c:v>
                </c:pt>
                <c:pt idx="47">
                  <c:v>93.17103180535783</c:v>
                </c:pt>
                <c:pt idx="48">
                  <c:v>92.48990045043735</c:v>
                </c:pt>
                <c:pt idx="49">
                  <c:v>91.79922046382573</c:v>
                </c:pt>
                <c:pt idx="50">
                  <c:v>91.0993078811682</c:v>
                </c:pt>
                <c:pt idx="51">
                  <c:v>90.3904718810913</c:v>
                </c:pt>
                <c:pt idx="52">
                  <c:v>89.6730151759337</c:v>
                </c:pt>
                <c:pt idx="53">
                  <c:v>88.94723437167687</c:v>
                </c:pt>
                <c:pt idx="54">
                  <c:v>88.213420300059</c:v>
                </c:pt>
                <c:pt idx="55">
                  <c:v>87.47185832551307</c:v>
                </c:pt>
                <c:pt idx="56">
                  <c:v>86.72282862927486</c:v>
                </c:pt>
                <c:pt idx="57">
                  <c:v>85.96660647274568</c:v>
                </c:pt>
                <c:pt idx="58">
                  <c:v>85.20346244197083</c:v>
                </c:pt>
                <c:pt idx="59">
                  <c:v>84.43366267489554</c:v>
                </c:pt>
                <c:pt idx="60">
                  <c:v>83.65746907288671</c:v>
                </c:pt>
                <c:pt idx="61">
                  <c:v>82.87513949785591</c:v>
                </c:pt>
                <c:pt idx="62">
                  <c:v>82.08692795618421</c:v>
                </c:pt>
                <c:pt idx="63">
                  <c:v>81.29308477053024</c:v>
                </c:pt>
                <c:pt idx="64">
                  <c:v>80.49385674049645</c:v>
                </c:pt>
                <c:pt idx="65">
                  <c:v>79.68948729303634</c:v>
                </c:pt>
                <c:pt idx="66">
                  <c:v>78.88021662339949</c:v>
                </c:pt>
                <c:pt idx="67">
                  <c:v>78.06628182733942</c:v>
                </c:pt>
                <c:pt idx="68">
                  <c:v>77.24791702524146</c:v>
                </c:pt>
                <c:pt idx="69">
                  <c:v>76.42535347876756</c:v>
                </c:pt>
                <c:pt idx="70">
                  <c:v>75.59881970056426</c:v>
                </c:pt>
                <c:pt idx="71">
                  <c:v>74.76854155752928</c:v>
                </c:pt>
                <c:pt idx="72">
                  <c:v>73.93474236809108</c:v>
                </c:pt>
                <c:pt idx="73">
                  <c:v>73.0976429939164</c:v>
                </c:pt>
                <c:pt idx="74">
                  <c:v>72.25746192642528</c:v>
                </c:pt>
                <c:pt idx="75">
                  <c:v>71.4144153684632</c:v>
                </c:pt>
                <c:pt idx="76">
                  <c:v>70.56871731144797</c:v>
                </c:pt>
                <c:pt idx="77">
                  <c:v>69.72057960828754</c:v>
                </c:pt>
                <c:pt idx="78">
                  <c:v>68.87021204233773</c:v>
                </c:pt>
                <c:pt idx="79">
                  <c:v>68.01782239264857</c:v>
                </c:pt>
                <c:pt idx="80">
                  <c:v>67.16361649573008</c:v>
                </c:pt>
                <c:pt idx="81">
                  <c:v>66.30779830404734</c:v>
                </c:pt>
                <c:pt idx="82">
                  <c:v>65.45056994144157</c:v>
                </c:pt>
                <c:pt idx="83">
                  <c:v>64.59213175565777</c:v>
                </c:pt>
                <c:pt idx="84">
                  <c:v>63.73268236814516</c:v>
                </c:pt>
                <c:pt idx="85">
                  <c:v>62.872418721286074</c:v>
                </c:pt>
                <c:pt idx="86">
                  <c:v>62.011536123195896</c:v>
                </c:pt>
                <c:pt idx="87">
                  <c:v>61.15022829022686</c:v>
                </c:pt>
                <c:pt idx="88">
                  <c:v>60.28868738729943</c:v>
                </c:pt>
                <c:pt idx="89">
                  <c:v>59.42710406617425</c:v>
                </c:pt>
                <c:pt idx="90">
                  <c:v>58.56566750177207</c:v>
                </c:pt>
                <c:pt idx="91">
                  <c:v>57.704565426639256</c:v>
                </c:pt>
                <c:pt idx="92">
                  <c:v>56.84398416365033</c:v>
                </c:pt>
                <c:pt idx="93">
                  <c:v>55.98410865703289</c:v>
                </c:pt>
                <c:pt idx="94">
                  <c:v>55.12512250179351</c:v>
                </c:pt>
                <c:pt idx="95">
                  <c:v>54.267207971618035</c:v>
                </c:pt>
                <c:pt idx="96">
                  <c:v>53.4105460453143</c:v>
                </c:pt>
                <c:pt idx="97">
                  <c:v>52.55531643186079</c:v>
                </c:pt>
                <c:pt idx="98">
                  <c:v>51.701697594119445</c:v>
                </c:pt>
                <c:pt idx="99">
                  <c:v>50.84986677126776</c:v>
                </c:pt>
                <c:pt idx="100">
                  <c:v>49.999999999999936</c:v>
                </c:pt>
                <c:pt idx="101">
                  <c:v>49.152272134544326</c:v>
                </c:pt>
                <c:pt idx="102">
                  <c:v>48.306856865540574</c:v>
                </c:pt>
                <c:pt idx="103">
                  <c:v>47.463926737815534</c:v>
                </c:pt>
                <c:pt idx="104">
                  <c:v>46.623653167095796</c:v>
                </c:pt>
                <c:pt idx="105">
                  <c:v>45.78620645568993</c:v>
                </c:pt>
                <c:pt idx="106">
                  <c:v>44.95175580717156</c:v>
                </c:pt>
                <c:pt idx="107">
                  <c:v>44.12046934009205</c:v>
                </c:pt>
                <c:pt idx="108">
                  <c:v>43.29251410074753</c:v>
                </c:pt>
                <c:pt idx="109">
                  <c:v>42.46805607502474</c:v>
                </c:pt>
                <c:pt idx="110">
                  <c:v>41.64726019934544</c:v>
                </c:pt>
                <c:pt idx="111">
                  <c:v>40.83029037072876</c:v>
                </c:pt>
                <c:pt idx="112">
                  <c:v>40.01730945598727</c:v>
                </c:pt>
                <c:pt idx="113">
                  <c:v>39.208479300071346</c:v>
                </c:pt>
                <c:pt idx="114">
                  <c:v>38.40396073357354</c:v>
                </c:pt>
                <c:pt idx="115">
                  <c:v>37.60391357940308</c:v>
                </c:pt>
                <c:pt idx="116">
                  <c:v>36.808496658638276</c:v>
                </c:pt>
                <c:pt idx="117">
                  <c:v>36.0178677955627</c:v>
                </c:pt>
                <c:pt idx="118">
                  <c:v>35.23218382188878</c:v>
                </c:pt>
                <c:pt idx="119">
                  <c:v>34.45160058017081</c:v>
                </c:pt>
                <c:pt idx="120">
                  <c:v>33.67627292640646</c:v>
                </c:pt>
                <c:pt idx="121">
                  <c:v>32.906354731825076</c:v>
                </c:pt>
                <c:pt idx="122">
                  <c:v>32.1419988838576</c:v>
                </c:pt>
                <c:pt idx="123">
                  <c:v>31.38335728628143</c:v>
                </c:pt>
                <c:pt idx="124">
                  <c:v>30.63058085853149</c:v>
                </c:pt>
                <c:pt idx="125">
                  <c:v>29.883819534165816</c:v>
                </c:pt>
                <c:pt idx="126">
                  <c:v>29.14322225847215</c:v>
                </c:pt>
                <c:pt idx="127">
                  <c:v>28.40893698519923</c:v>
                </c:pt>
                <c:pt idx="128">
                  <c:v>27.68111067239377</c:v>
                </c:pt>
                <c:pt idx="129">
                  <c:v>26.95988927732162</c:v>
                </c:pt>
                <c:pt idx="130">
                  <c:v>26.245417750448436</c:v>
                </c:pt>
                <c:pt idx="131">
                  <c:v>25.53784002845226</c:v>
                </c:pt>
                <c:pt idx="132">
                  <c:v>24.83729902623697</c:v>
                </c:pt>
                <c:pt idx="133">
                  <c:v>24.143936627912048</c:v>
                </c:pt>
                <c:pt idx="134">
                  <c:v>23.457893676700593</c:v>
                </c:pt>
                <c:pt idx="135">
                  <c:v>22.779309963733073</c:v>
                </c:pt>
                <c:pt idx="136">
                  <c:v>22.108324215680174</c:v>
                </c:pt>
                <c:pt idx="137">
                  <c:v>21.445074081173463</c:v>
                </c:pt>
                <c:pt idx="138">
                  <c:v>20.789696115957096</c:v>
                </c:pt>
                <c:pt idx="139">
                  <c:v>20.142325766708787</c:v>
                </c:pt>
                <c:pt idx="140">
                  <c:v>19.503097353461655</c:v>
                </c:pt>
                <c:pt idx="141">
                  <c:v>18.872144050552254</c:v>
                </c:pt>
                <c:pt idx="142">
                  <c:v>18.249597866012955</c:v>
                </c:pt>
                <c:pt idx="143">
                  <c:v>17.635589619318406</c:v>
                </c:pt>
                <c:pt idx="144">
                  <c:v>17.030248917387826</c:v>
                </c:pt>
                <c:pt idx="145">
                  <c:v>16.433704128734362</c:v>
                </c:pt>
                <c:pt idx="146">
                  <c:v>15.846082355642938</c:v>
                </c:pt>
                <c:pt idx="147">
                  <c:v>15.26750940424563</c:v>
                </c:pt>
                <c:pt idx="148">
                  <c:v>14.698109752350907</c:v>
                </c:pt>
                <c:pt idx="149">
                  <c:v>14.138006514868373</c:v>
                </c:pt>
                <c:pt idx="150">
                  <c:v>13.587321406654358</c:v>
                </c:pt>
                <c:pt idx="151">
                  <c:v>13.046174702585972</c:v>
                </c:pt>
                <c:pt idx="152">
                  <c:v>12.514685194650516</c:v>
                </c:pt>
                <c:pt idx="153">
                  <c:v>11.992970145814612</c:v>
                </c:pt>
                <c:pt idx="154">
                  <c:v>11.48114524041204</c:v>
                </c:pt>
                <c:pt idx="155">
                  <c:v>10.979324530759792</c:v>
                </c:pt>
                <c:pt idx="156">
                  <c:v>10.487620379679989</c:v>
                </c:pt>
                <c:pt idx="157">
                  <c:v>10.006143398567428</c:v>
                </c:pt>
                <c:pt idx="158">
                  <c:v>9.535002380601275</c:v>
                </c:pt>
                <c:pt idx="159">
                  <c:v>9.07430422865067</c:v>
                </c:pt>
                <c:pt idx="160">
                  <c:v>8.624153877369594</c:v>
                </c:pt>
                <c:pt idx="161">
                  <c:v>8.184654208913077</c:v>
                </c:pt>
                <c:pt idx="162">
                  <c:v>7.755905961634511</c:v>
                </c:pt>
                <c:pt idx="163">
                  <c:v>7.33800763103983</c:v>
                </c:pt>
                <c:pt idx="164">
                  <c:v>6.931055362177692</c:v>
                </c:pt>
                <c:pt idx="165">
                  <c:v>6.535142832531456</c:v>
                </c:pt>
                <c:pt idx="166">
                  <c:v>6.150361124347343</c:v>
                </c:pt>
                <c:pt idx="167">
                  <c:v>5.7767985851783585</c:v>
                </c:pt>
                <c:pt idx="168">
                  <c:v>5.4145406752419</c:v>
                </c:pt>
                <c:pt idx="169">
                  <c:v>5.063669799973441</c:v>
                </c:pt>
                <c:pt idx="170">
                  <c:v>4.724265125903322</c:v>
                </c:pt>
                <c:pt idx="171">
                  <c:v>4.396402377677779</c:v>
                </c:pt>
                <c:pt idx="172">
                  <c:v>4.080153613678931</c:v>
                </c:pt>
                <c:pt idx="173">
                  <c:v>3.7755869772550623</c:v>
                </c:pt>
                <c:pt idx="174">
                  <c:v>3.482766420034412</c:v>
                </c:pt>
                <c:pt idx="175">
                  <c:v>3.201751393137227</c:v>
                </c:pt>
                <c:pt idx="176">
                  <c:v>2.93259650129012</c:v>
                </c:pt>
                <c:pt idx="177">
                  <c:v>2.6753511138409376</c:v>
                </c:pt>
                <c:pt idx="178">
                  <c:v>2.4300589254143268</c:v>
                </c:pt>
                <c:pt idx="179">
                  <c:v>2.196757457361401</c:v>
                </c:pt>
                <c:pt idx="180">
                  <c:v>1.975477489136564</c:v>
                </c:pt>
                <c:pt idx="181">
                  <c:v>1.7662424061355677</c:v>
                </c:pt>
                <c:pt idx="182">
                  <c:v>1.569067447149454</c:v>
                </c:pt>
                <c:pt idx="183">
                  <c:v>1.3839588301400747</c:v>
                </c:pt>
                <c:pt idx="184">
                  <c:v>1.2109127291086883</c:v>
                </c:pt>
                <c:pt idx="185">
                  <c:v>1.0499140667963411</c:v>
                </c:pt>
                <c:pt idx="186">
                  <c:v>0.9009350769024769</c:v>
                </c:pt>
                <c:pt idx="187">
                  <c:v>0.7639335740222372</c:v>
                </c:pt>
                <c:pt idx="188">
                  <c:v>0.6388508473545589</c:v>
                </c:pt>
                <c:pt idx="189">
                  <c:v>0.5256090618108104</c:v>
                </c:pt>
                <c:pt idx="190">
                  <c:v>0.4241080014091679</c:v>
                </c:pt>
                <c:pt idx="191">
                  <c:v>0.33422091426089406</c:v>
                </c:pt>
                <c:pt idx="192">
                  <c:v>0.2557890969525319</c:v>
                </c:pt>
                <c:pt idx="193">
                  <c:v>0.18861465220695714</c:v>
                </c:pt>
                <c:pt idx="194">
                  <c:v>0.1324504931111862</c:v>
                </c:pt>
                <c:pt idx="195">
                  <c:v>0.08698598681654016</c:v>
                </c:pt>
                <c:pt idx="196">
                  <c:v>0.05182523549704832</c:v>
                </c:pt>
                <c:pt idx="197">
                  <c:v>0.026451794413029216</c:v>
                </c:pt>
                <c:pt idx="198">
                  <c:v>0.010165027374700424</c:v>
                </c:pt>
                <c:pt idx="199">
                  <c:v>0.0019433655564242728</c:v>
                </c:pt>
                <c:pt idx="200">
                  <c:v>0</c:v>
                </c:pt>
              </c:numCache>
            </c:numRef>
          </c:xVal>
          <c:yVal>
            <c:numRef>
              <c:f>Tabelle!$M$15:$M$215</c:f>
              <c:numCache>
                <c:ptCount val="201"/>
                <c:pt idx="0">
                  <c:v>2</c:v>
                </c:pt>
                <c:pt idx="1">
                  <c:v>1.99</c:v>
                </c:pt>
                <c:pt idx="2">
                  <c:v>1.98</c:v>
                </c:pt>
                <c:pt idx="3">
                  <c:v>1.97</c:v>
                </c:pt>
                <c:pt idx="4">
                  <c:v>1.96</c:v>
                </c:pt>
                <c:pt idx="5">
                  <c:v>1.95</c:v>
                </c:pt>
                <c:pt idx="6">
                  <c:v>1.94</c:v>
                </c:pt>
                <c:pt idx="7">
                  <c:v>1.93</c:v>
                </c:pt>
                <c:pt idx="8">
                  <c:v>1.92</c:v>
                </c:pt>
                <c:pt idx="9">
                  <c:v>1.91</c:v>
                </c:pt>
                <c:pt idx="10">
                  <c:v>1.9</c:v>
                </c:pt>
                <c:pt idx="11">
                  <c:v>1.89</c:v>
                </c:pt>
                <c:pt idx="12">
                  <c:v>1.88</c:v>
                </c:pt>
                <c:pt idx="13">
                  <c:v>1.8699999999999999</c:v>
                </c:pt>
                <c:pt idx="14">
                  <c:v>1.8599999999999999</c:v>
                </c:pt>
                <c:pt idx="15">
                  <c:v>1.8499999999999999</c:v>
                </c:pt>
                <c:pt idx="16">
                  <c:v>1.8399999999999999</c:v>
                </c:pt>
                <c:pt idx="17">
                  <c:v>1.8299999999999998</c:v>
                </c:pt>
                <c:pt idx="18">
                  <c:v>1.8199999999999998</c:v>
                </c:pt>
                <c:pt idx="19">
                  <c:v>1.8099999999999998</c:v>
                </c:pt>
                <c:pt idx="20">
                  <c:v>1.7999999999999998</c:v>
                </c:pt>
                <c:pt idx="21">
                  <c:v>1.7899999999999998</c:v>
                </c:pt>
                <c:pt idx="22">
                  <c:v>1.7799999999999998</c:v>
                </c:pt>
                <c:pt idx="23">
                  <c:v>1.7699999999999998</c:v>
                </c:pt>
                <c:pt idx="24">
                  <c:v>1.7599999999999998</c:v>
                </c:pt>
                <c:pt idx="25">
                  <c:v>1.7499999999999998</c:v>
                </c:pt>
                <c:pt idx="26">
                  <c:v>1.7399999999999998</c:v>
                </c:pt>
                <c:pt idx="27">
                  <c:v>1.7299999999999998</c:v>
                </c:pt>
                <c:pt idx="28">
                  <c:v>1.7199999999999998</c:v>
                </c:pt>
                <c:pt idx="29">
                  <c:v>1.7099999999999997</c:v>
                </c:pt>
                <c:pt idx="30">
                  <c:v>1.6999999999999997</c:v>
                </c:pt>
                <c:pt idx="31">
                  <c:v>1.6899999999999997</c:v>
                </c:pt>
                <c:pt idx="32">
                  <c:v>1.6799999999999997</c:v>
                </c:pt>
                <c:pt idx="33">
                  <c:v>1.6699999999999997</c:v>
                </c:pt>
                <c:pt idx="34">
                  <c:v>1.6599999999999997</c:v>
                </c:pt>
                <c:pt idx="35">
                  <c:v>1.6499999999999997</c:v>
                </c:pt>
                <c:pt idx="36">
                  <c:v>1.6399999999999997</c:v>
                </c:pt>
                <c:pt idx="37">
                  <c:v>1.6299999999999997</c:v>
                </c:pt>
                <c:pt idx="38">
                  <c:v>1.6199999999999997</c:v>
                </c:pt>
                <c:pt idx="39">
                  <c:v>1.6099999999999997</c:v>
                </c:pt>
                <c:pt idx="40">
                  <c:v>1.5999999999999996</c:v>
                </c:pt>
                <c:pt idx="41">
                  <c:v>1.5899999999999996</c:v>
                </c:pt>
                <c:pt idx="42">
                  <c:v>1.5799999999999996</c:v>
                </c:pt>
                <c:pt idx="43">
                  <c:v>1.5699999999999996</c:v>
                </c:pt>
                <c:pt idx="44">
                  <c:v>1.5599999999999996</c:v>
                </c:pt>
                <c:pt idx="45">
                  <c:v>1.5499999999999996</c:v>
                </c:pt>
                <c:pt idx="46">
                  <c:v>1.5399999999999996</c:v>
                </c:pt>
                <c:pt idx="47">
                  <c:v>1.5299999999999996</c:v>
                </c:pt>
                <c:pt idx="48">
                  <c:v>1.5199999999999996</c:v>
                </c:pt>
                <c:pt idx="49">
                  <c:v>1.5099999999999996</c:v>
                </c:pt>
                <c:pt idx="50">
                  <c:v>1.4999999999999996</c:v>
                </c:pt>
                <c:pt idx="51">
                  <c:v>1.4899999999999995</c:v>
                </c:pt>
                <c:pt idx="52">
                  <c:v>1.4799999999999995</c:v>
                </c:pt>
                <c:pt idx="53">
                  <c:v>1.4699999999999995</c:v>
                </c:pt>
                <c:pt idx="54">
                  <c:v>1.4599999999999995</c:v>
                </c:pt>
                <c:pt idx="55">
                  <c:v>1.4499999999999995</c:v>
                </c:pt>
                <c:pt idx="56">
                  <c:v>1.4399999999999995</c:v>
                </c:pt>
                <c:pt idx="57">
                  <c:v>1.4299999999999995</c:v>
                </c:pt>
                <c:pt idx="58">
                  <c:v>1.4199999999999995</c:v>
                </c:pt>
                <c:pt idx="59">
                  <c:v>1.4099999999999995</c:v>
                </c:pt>
                <c:pt idx="60">
                  <c:v>1.3999999999999995</c:v>
                </c:pt>
                <c:pt idx="61">
                  <c:v>1.3899999999999995</c:v>
                </c:pt>
                <c:pt idx="62">
                  <c:v>1.3799999999999994</c:v>
                </c:pt>
                <c:pt idx="63">
                  <c:v>1.3699999999999994</c:v>
                </c:pt>
                <c:pt idx="64">
                  <c:v>1.3599999999999994</c:v>
                </c:pt>
                <c:pt idx="65">
                  <c:v>1.3499999999999994</c:v>
                </c:pt>
                <c:pt idx="66">
                  <c:v>1.3399999999999994</c:v>
                </c:pt>
                <c:pt idx="67">
                  <c:v>1.3299999999999994</c:v>
                </c:pt>
                <c:pt idx="68">
                  <c:v>1.3199999999999994</c:v>
                </c:pt>
                <c:pt idx="69">
                  <c:v>1.3099999999999994</c:v>
                </c:pt>
                <c:pt idx="70">
                  <c:v>1.2999999999999994</c:v>
                </c:pt>
                <c:pt idx="71">
                  <c:v>1.2899999999999994</c:v>
                </c:pt>
                <c:pt idx="72">
                  <c:v>1.2799999999999994</c:v>
                </c:pt>
                <c:pt idx="73">
                  <c:v>1.2699999999999994</c:v>
                </c:pt>
                <c:pt idx="74">
                  <c:v>1.2599999999999993</c:v>
                </c:pt>
                <c:pt idx="75">
                  <c:v>1.2499999999999993</c:v>
                </c:pt>
                <c:pt idx="76">
                  <c:v>1.2399999999999993</c:v>
                </c:pt>
                <c:pt idx="77">
                  <c:v>1.2299999999999993</c:v>
                </c:pt>
                <c:pt idx="78">
                  <c:v>1.2199999999999993</c:v>
                </c:pt>
                <c:pt idx="79">
                  <c:v>1.2099999999999993</c:v>
                </c:pt>
                <c:pt idx="80">
                  <c:v>1.1999999999999993</c:v>
                </c:pt>
                <c:pt idx="81">
                  <c:v>1.1899999999999993</c:v>
                </c:pt>
                <c:pt idx="82">
                  <c:v>1.1799999999999993</c:v>
                </c:pt>
                <c:pt idx="83">
                  <c:v>1.1699999999999993</c:v>
                </c:pt>
                <c:pt idx="84">
                  <c:v>1.1599999999999993</c:v>
                </c:pt>
                <c:pt idx="85">
                  <c:v>1.1499999999999992</c:v>
                </c:pt>
                <c:pt idx="86">
                  <c:v>1.1399999999999992</c:v>
                </c:pt>
                <c:pt idx="87">
                  <c:v>1.1299999999999992</c:v>
                </c:pt>
                <c:pt idx="88">
                  <c:v>1.1199999999999992</c:v>
                </c:pt>
                <c:pt idx="89">
                  <c:v>1.1099999999999992</c:v>
                </c:pt>
                <c:pt idx="90">
                  <c:v>1.0999999999999992</c:v>
                </c:pt>
                <c:pt idx="91">
                  <c:v>1.0899999999999992</c:v>
                </c:pt>
                <c:pt idx="92">
                  <c:v>1.0799999999999992</c:v>
                </c:pt>
                <c:pt idx="93">
                  <c:v>1.0699999999999992</c:v>
                </c:pt>
                <c:pt idx="94">
                  <c:v>1.0599999999999992</c:v>
                </c:pt>
                <c:pt idx="95">
                  <c:v>1.0499999999999992</c:v>
                </c:pt>
                <c:pt idx="96">
                  <c:v>1.0399999999999991</c:v>
                </c:pt>
                <c:pt idx="97">
                  <c:v>1.0299999999999991</c:v>
                </c:pt>
                <c:pt idx="98">
                  <c:v>1.0199999999999991</c:v>
                </c:pt>
                <c:pt idx="99">
                  <c:v>1.0099999999999991</c:v>
                </c:pt>
                <c:pt idx="100">
                  <c:v>0.9999999999999991</c:v>
                </c:pt>
                <c:pt idx="101">
                  <c:v>0.9899999999999991</c:v>
                </c:pt>
                <c:pt idx="102">
                  <c:v>0.9799999999999991</c:v>
                </c:pt>
                <c:pt idx="103">
                  <c:v>0.9699999999999991</c:v>
                </c:pt>
                <c:pt idx="104">
                  <c:v>0.9599999999999991</c:v>
                </c:pt>
                <c:pt idx="105">
                  <c:v>0.9499999999999991</c:v>
                </c:pt>
                <c:pt idx="106">
                  <c:v>0.9399999999999991</c:v>
                </c:pt>
                <c:pt idx="107">
                  <c:v>0.929999999999999</c:v>
                </c:pt>
                <c:pt idx="108">
                  <c:v>0.919999999999999</c:v>
                </c:pt>
                <c:pt idx="109">
                  <c:v>0.909999999999999</c:v>
                </c:pt>
                <c:pt idx="110">
                  <c:v>0.899999999999999</c:v>
                </c:pt>
                <c:pt idx="111">
                  <c:v>0.889999999999999</c:v>
                </c:pt>
                <c:pt idx="112">
                  <c:v>0.879999999999999</c:v>
                </c:pt>
                <c:pt idx="113">
                  <c:v>0.869999999999999</c:v>
                </c:pt>
                <c:pt idx="114">
                  <c:v>0.859999999999999</c:v>
                </c:pt>
                <c:pt idx="115">
                  <c:v>0.849999999999999</c:v>
                </c:pt>
                <c:pt idx="116">
                  <c:v>0.839999999999999</c:v>
                </c:pt>
                <c:pt idx="117">
                  <c:v>0.829999999999999</c:v>
                </c:pt>
                <c:pt idx="118">
                  <c:v>0.819999999999999</c:v>
                </c:pt>
                <c:pt idx="119">
                  <c:v>0.8099999999999989</c:v>
                </c:pt>
                <c:pt idx="120">
                  <c:v>0.7999999999999989</c:v>
                </c:pt>
                <c:pt idx="121">
                  <c:v>0.7899999999999989</c:v>
                </c:pt>
                <c:pt idx="122">
                  <c:v>0.7799999999999989</c:v>
                </c:pt>
                <c:pt idx="123">
                  <c:v>0.7699999999999989</c:v>
                </c:pt>
                <c:pt idx="124">
                  <c:v>0.7599999999999989</c:v>
                </c:pt>
                <c:pt idx="125">
                  <c:v>0.7499999999999989</c:v>
                </c:pt>
                <c:pt idx="126">
                  <c:v>0.7399999999999989</c:v>
                </c:pt>
                <c:pt idx="127">
                  <c:v>0.7299999999999989</c:v>
                </c:pt>
                <c:pt idx="128">
                  <c:v>0.7199999999999989</c:v>
                </c:pt>
                <c:pt idx="129">
                  <c:v>0.7099999999999989</c:v>
                </c:pt>
                <c:pt idx="130">
                  <c:v>0.6999999999999988</c:v>
                </c:pt>
                <c:pt idx="131">
                  <c:v>0.6899999999999988</c:v>
                </c:pt>
                <c:pt idx="132">
                  <c:v>0.6799999999999988</c:v>
                </c:pt>
                <c:pt idx="133">
                  <c:v>0.6699999999999988</c:v>
                </c:pt>
                <c:pt idx="134">
                  <c:v>0.6599999999999988</c:v>
                </c:pt>
                <c:pt idx="135">
                  <c:v>0.6499999999999988</c:v>
                </c:pt>
                <c:pt idx="136">
                  <c:v>0.6399999999999988</c:v>
                </c:pt>
                <c:pt idx="137">
                  <c:v>0.6299999999999988</c:v>
                </c:pt>
                <c:pt idx="138">
                  <c:v>0.6199999999999988</c:v>
                </c:pt>
                <c:pt idx="139">
                  <c:v>0.6099999999999988</c:v>
                </c:pt>
                <c:pt idx="140">
                  <c:v>0.5999999999999988</c:v>
                </c:pt>
                <c:pt idx="141">
                  <c:v>0.5899999999999987</c:v>
                </c:pt>
                <c:pt idx="142">
                  <c:v>0.5799999999999987</c:v>
                </c:pt>
                <c:pt idx="143">
                  <c:v>0.5699999999999987</c:v>
                </c:pt>
                <c:pt idx="144">
                  <c:v>0.5599999999999987</c:v>
                </c:pt>
                <c:pt idx="145">
                  <c:v>0.5499999999999987</c:v>
                </c:pt>
                <c:pt idx="146">
                  <c:v>0.5399999999999987</c:v>
                </c:pt>
                <c:pt idx="147">
                  <c:v>0.5299999999999987</c:v>
                </c:pt>
                <c:pt idx="148">
                  <c:v>0.5199999999999987</c:v>
                </c:pt>
                <c:pt idx="149">
                  <c:v>0.5099999999999987</c:v>
                </c:pt>
                <c:pt idx="150">
                  <c:v>0.49999999999999867</c:v>
                </c:pt>
                <c:pt idx="151">
                  <c:v>0.48999999999999866</c:v>
                </c:pt>
                <c:pt idx="152">
                  <c:v>0.47999999999999865</c:v>
                </c:pt>
                <c:pt idx="153">
                  <c:v>0.46999999999999864</c:v>
                </c:pt>
                <c:pt idx="154">
                  <c:v>0.45999999999999863</c:v>
                </c:pt>
                <c:pt idx="155">
                  <c:v>0.4499999999999986</c:v>
                </c:pt>
                <c:pt idx="156">
                  <c:v>0.4399999999999986</c:v>
                </c:pt>
                <c:pt idx="157">
                  <c:v>0.4299999999999986</c:v>
                </c:pt>
                <c:pt idx="158">
                  <c:v>0.4199999999999986</c:v>
                </c:pt>
                <c:pt idx="159">
                  <c:v>0.4099999999999986</c:v>
                </c:pt>
                <c:pt idx="160">
                  <c:v>0.3999999999999986</c:v>
                </c:pt>
                <c:pt idx="161">
                  <c:v>0.38999999999999857</c:v>
                </c:pt>
                <c:pt idx="162">
                  <c:v>0.37999999999999856</c:v>
                </c:pt>
                <c:pt idx="163">
                  <c:v>0.36999999999999855</c:v>
                </c:pt>
                <c:pt idx="164">
                  <c:v>0.35999999999999854</c:v>
                </c:pt>
                <c:pt idx="165">
                  <c:v>0.34999999999999853</c:v>
                </c:pt>
                <c:pt idx="166">
                  <c:v>0.3399999999999985</c:v>
                </c:pt>
                <c:pt idx="167">
                  <c:v>0.3299999999999985</c:v>
                </c:pt>
                <c:pt idx="168">
                  <c:v>0.3199999999999985</c:v>
                </c:pt>
                <c:pt idx="169">
                  <c:v>0.3099999999999985</c:v>
                </c:pt>
                <c:pt idx="170">
                  <c:v>0.2999999999999985</c:v>
                </c:pt>
                <c:pt idx="171">
                  <c:v>0.2899999999999985</c:v>
                </c:pt>
                <c:pt idx="172">
                  <c:v>0.2799999999999985</c:v>
                </c:pt>
                <c:pt idx="173">
                  <c:v>0.26999999999999846</c:v>
                </c:pt>
                <c:pt idx="174">
                  <c:v>0.25999999999999845</c:v>
                </c:pt>
                <c:pt idx="175">
                  <c:v>0.24999999999999845</c:v>
                </c:pt>
                <c:pt idx="176">
                  <c:v>0.23999999999999844</c:v>
                </c:pt>
                <c:pt idx="177">
                  <c:v>0.22999999999999843</c:v>
                </c:pt>
                <c:pt idx="178">
                  <c:v>0.21999999999999842</c:v>
                </c:pt>
                <c:pt idx="179">
                  <c:v>0.2099999999999984</c:v>
                </c:pt>
                <c:pt idx="180">
                  <c:v>0.1999999999999984</c:v>
                </c:pt>
                <c:pt idx="181">
                  <c:v>0.1899999999999984</c:v>
                </c:pt>
                <c:pt idx="182">
                  <c:v>0.17999999999999838</c:v>
                </c:pt>
                <c:pt idx="183">
                  <c:v>0.16999999999999837</c:v>
                </c:pt>
                <c:pt idx="184">
                  <c:v>0.15999999999999837</c:v>
                </c:pt>
                <c:pt idx="185">
                  <c:v>0.14999999999999836</c:v>
                </c:pt>
                <c:pt idx="186">
                  <c:v>0.13999999999999835</c:v>
                </c:pt>
                <c:pt idx="187">
                  <c:v>0.12999999999999834</c:v>
                </c:pt>
                <c:pt idx="188">
                  <c:v>0.11999999999999834</c:v>
                </c:pt>
                <c:pt idx="189">
                  <c:v>0.10999999999999835</c:v>
                </c:pt>
                <c:pt idx="190">
                  <c:v>0.09999999999999835</c:v>
                </c:pt>
                <c:pt idx="191">
                  <c:v>0.08999999999999836</c:v>
                </c:pt>
                <c:pt idx="192">
                  <c:v>0.07999999999999836</c:v>
                </c:pt>
                <c:pt idx="193">
                  <c:v>0.06999999999999837</c:v>
                </c:pt>
                <c:pt idx="194">
                  <c:v>0.05999999999999837</c:v>
                </c:pt>
                <c:pt idx="195">
                  <c:v>0.049999999999998365</c:v>
                </c:pt>
                <c:pt idx="196">
                  <c:v>0.03999999999999836</c:v>
                </c:pt>
                <c:pt idx="197">
                  <c:v>0.02999999999999836</c:v>
                </c:pt>
                <c:pt idx="198">
                  <c:v>0.01999999999999836</c:v>
                </c:pt>
                <c:pt idx="199">
                  <c:v>0.00999999999999836</c:v>
                </c:pt>
                <c:pt idx="200">
                  <c:v>0</c:v>
                </c:pt>
              </c:numCache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</c:scaling>
        <c:axPos val="b"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crossBetween val="midCat"/>
        <c:dispUnits/>
        <c:minorUnit val="2"/>
      </c:valAx>
      <c:valAx>
        <c:axId val="54337989"/>
        <c:scaling>
          <c:orientation val="minMax"/>
          <c:max val="2"/>
        </c:scaling>
        <c:axPos val="l"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72325"/>
          <c:w val="0.085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47625</xdr:rowOff>
    </xdr:from>
    <xdr:to>
      <xdr:col>27</xdr:col>
      <xdr:colOff>180975</xdr:colOff>
      <xdr:row>21</xdr:row>
      <xdr:rowOff>47625</xdr:rowOff>
    </xdr:to>
    <xdr:graphicFrame>
      <xdr:nvGraphicFramePr>
        <xdr:cNvPr id="1" name="Grafico 1"/>
        <xdr:cNvGraphicFramePr/>
      </xdr:nvGraphicFramePr>
      <xdr:xfrm>
        <a:off x="11858625" y="209550"/>
        <a:ext cx="4429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533400</xdr:colOff>
      <xdr:row>43</xdr:row>
      <xdr:rowOff>0</xdr:rowOff>
    </xdr:from>
    <xdr:to>
      <xdr:col>27</xdr:col>
      <xdr:colOff>333375</xdr:colOff>
      <xdr:row>60</xdr:row>
      <xdr:rowOff>0</xdr:rowOff>
    </xdr:to>
    <xdr:graphicFrame>
      <xdr:nvGraphicFramePr>
        <xdr:cNvPr id="2" name="Grafico 2"/>
        <xdr:cNvGraphicFramePr/>
      </xdr:nvGraphicFramePr>
      <xdr:xfrm>
        <a:off x="11763375" y="6981825"/>
        <a:ext cx="46767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4" max="4" width="9.57421875" style="0" customWidth="1"/>
    <col min="6" max="6" width="7.7109375" style="0" bestFit="1" customWidth="1"/>
    <col min="7" max="7" width="8.57421875" style="0" bestFit="1" customWidth="1"/>
    <col min="8" max="8" width="7.7109375" style="0" bestFit="1" customWidth="1"/>
    <col min="9" max="9" width="7.57421875" style="0" bestFit="1" customWidth="1"/>
    <col min="10" max="10" width="7.7109375" style="0" bestFit="1" customWidth="1"/>
    <col min="11" max="11" width="7.57421875" style="0" bestFit="1" customWidth="1"/>
    <col min="18" max="18" width="11.421875" style="0" bestFit="1" customWidth="1"/>
  </cols>
  <sheetData>
    <row r="1" ht="12.75">
      <c r="A1" t="s">
        <v>0</v>
      </c>
    </row>
    <row r="2" spans="1:5" ht="13.5" thickBot="1">
      <c r="A2" t="s">
        <v>8</v>
      </c>
      <c r="D2">
        <f>D3*2*1000</f>
        <v>1000</v>
      </c>
      <c r="E2" t="s">
        <v>10</v>
      </c>
    </row>
    <row r="3" spans="1:10" ht="13.5" thickBot="1">
      <c r="A3" t="s">
        <v>9</v>
      </c>
      <c r="D3" s="36">
        <v>0.5</v>
      </c>
      <c r="E3" t="s">
        <v>11</v>
      </c>
      <c r="F3" s="37" t="s">
        <v>32</v>
      </c>
      <c r="G3" s="38"/>
      <c r="H3" s="38"/>
      <c r="I3" s="38"/>
      <c r="J3" s="39"/>
    </row>
    <row r="4" spans="1:6" ht="12.75">
      <c r="A4" t="s">
        <v>6</v>
      </c>
      <c r="D4">
        <v>0.25</v>
      </c>
      <c r="E4">
        <v>0.35</v>
      </c>
      <c r="F4">
        <v>0.45</v>
      </c>
    </row>
    <row r="5" spans="1:4" ht="12.75">
      <c r="A5" t="s">
        <v>7</v>
      </c>
      <c r="D5">
        <v>0.013</v>
      </c>
    </row>
    <row r="6" spans="1:4" ht="12.75">
      <c r="A6" t="s">
        <v>14</v>
      </c>
      <c r="D6" s="2">
        <f>MAX(G15:G215)</f>
        <v>28.144547370882655</v>
      </c>
    </row>
    <row r="7" spans="1:4" ht="12.75">
      <c r="A7" t="s">
        <v>15</v>
      </c>
      <c r="D7" s="1">
        <f>MAX(F15:F215)</f>
        <v>37.96037495650572</v>
      </c>
    </row>
    <row r="8" ht="12.75">
      <c r="D8" s="1"/>
    </row>
    <row r="9" ht="12.75">
      <c r="D9" s="1"/>
    </row>
    <row r="10" ht="12.75">
      <c r="D10" s="1"/>
    </row>
    <row r="11" spans="5:10" ht="12.75">
      <c r="E11" s="3" t="s">
        <v>29</v>
      </c>
      <c r="G11" s="4" t="s">
        <v>30</v>
      </c>
      <c r="H11" s="17">
        <f>2*D3*1000</f>
        <v>1000</v>
      </c>
      <c r="I11" s="4"/>
      <c r="J11" s="5"/>
    </row>
    <row r="12" spans="1:11" ht="12.75">
      <c r="A12" s="6"/>
      <c r="B12" s="7"/>
      <c r="C12" s="7"/>
      <c r="D12" s="7"/>
      <c r="E12" s="8"/>
      <c r="F12" s="40" t="s">
        <v>19</v>
      </c>
      <c r="G12" s="41"/>
      <c r="H12" s="42" t="s">
        <v>20</v>
      </c>
      <c r="I12" s="41"/>
      <c r="J12" s="42" t="s">
        <v>21</v>
      </c>
      <c r="K12" s="41"/>
    </row>
    <row r="13" spans="1:18" ht="12.75">
      <c r="A13" s="9" t="s">
        <v>22</v>
      </c>
      <c r="B13" s="10" t="s">
        <v>23</v>
      </c>
      <c r="C13" s="10" t="s">
        <v>1</v>
      </c>
      <c r="D13" s="10" t="s">
        <v>2</v>
      </c>
      <c r="E13" s="11" t="s">
        <v>3</v>
      </c>
      <c r="F13" s="13" t="s">
        <v>13</v>
      </c>
      <c r="G13" s="12" t="s">
        <v>12</v>
      </c>
      <c r="H13" s="13" t="s">
        <v>13</v>
      </c>
      <c r="I13" s="12" t="s">
        <v>12</v>
      </c>
      <c r="J13" s="13" t="s">
        <v>13</v>
      </c>
      <c r="K13" s="12" t="s">
        <v>12</v>
      </c>
      <c r="M13" t="s">
        <v>4</v>
      </c>
      <c r="N13" t="s">
        <v>5</v>
      </c>
      <c r="O13" t="s">
        <v>16</v>
      </c>
      <c r="P13" t="s">
        <v>17</v>
      </c>
      <c r="R13" t="s">
        <v>18</v>
      </c>
    </row>
    <row r="14" spans="1:11" ht="12.75">
      <c r="A14" s="14" t="s">
        <v>24</v>
      </c>
      <c r="B14" s="15" t="s">
        <v>25</v>
      </c>
      <c r="C14" s="15" t="s">
        <v>26</v>
      </c>
      <c r="D14" s="15" t="s">
        <v>11</v>
      </c>
      <c r="E14" s="16" t="s">
        <v>11</v>
      </c>
      <c r="F14" s="14" t="s">
        <v>27</v>
      </c>
      <c r="G14" s="16" t="s">
        <v>28</v>
      </c>
      <c r="H14" s="14" t="s">
        <v>27</v>
      </c>
      <c r="I14" s="16" t="s">
        <v>28</v>
      </c>
      <c r="J14" s="14" t="s">
        <v>27</v>
      </c>
      <c r="K14" s="16" t="s">
        <v>28</v>
      </c>
    </row>
    <row r="15" spans="1:18" ht="12.75">
      <c r="A15" s="26">
        <f>M15*$D$3</f>
        <v>1</v>
      </c>
      <c r="B15" s="27">
        <f>A15/(2*$D$3)*100</f>
        <v>100</v>
      </c>
      <c r="C15" s="28">
        <f>(N15-SIN(N15))/2*$D$3^2</f>
        <v>0.7853981633974483</v>
      </c>
      <c r="D15" s="28">
        <f>N15*$D$3</f>
        <v>3.141592653589793</v>
      </c>
      <c r="E15" s="19">
        <f>C15/D15</f>
        <v>0.25</v>
      </c>
      <c r="F15" s="18">
        <f>(100/(1+$D$4/SQRT($E15)))*SQRT($E15)</f>
        <v>33.333333333333336</v>
      </c>
      <c r="G15" s="19">
        <f>F15*$C15</f>
        <v>26.179938779914945</v>
      </c>
      <c r="H15" s="18">
        <f>(100/(1+$E$4/SQRT($E15)))*SQRT($E15)</f>
        <v>29.411764705882355</v>
      </c>
      <c r="I15" s="19">
        <f aca="true" t="shared" si="0" ref="I15:I46">H15*$C15</f>
        <v>23.09994598227789</v>
      </c>
      <c r="J15" s="18">
        <f>(100/(1+$F$4/SQRT($E15)))*SQRT($E15)</f>
        <v>26.315789473684212</v>
      </c>
      <c r="K15" s="19">
        <f aca="true" t="shared" si="1" ref="K15:K78">J15*$C15</f>
        <v>20.66837272098548</v>
      </c>
      <c r="M15">
        <v>2</v>
      </c>
      <c r="N15">
        <f>2*ACOS(1-M15)</f>
        <v>6.283185307179586</v>
      </c>
      <c r="O15" s="2">
        <f>F15/$F$15*100</f>
        <v>100</v>
      </c>
      <c r="P15" s="2">
        <f>G15/$G$15*100</f>
        <v>100</v>
      </c>
      <c r="R15" s="2">
        <v>0</v>
      </c>
    </row>
    <row r="16" spans="1:18" ht="12.75">
      <c r="A16" s="29">
        <f aca="true" t="shared" si="2" ref="A16:A79">M16*$D$3</f>
        <v>0.995</v>
      </c>
      <c r="B16" s="25">
        <f aca="true" t="shared" si="3" ref="B16:B79">A16/(2*$D$3)*100</f>
        <v>99.5</v>
      </c>
      <c r="C16" s="24">
        <f aca="true" t="shared" si="4" ref="C16:C79">(N16-SIN(N16))/2*$D$3^2</f>
        <v>0.7849274666160145</v>
      </c>
      <c r="D16" s="24">
        <f aca="true" t="shared" si="5" ref="D16:D79">N16*$D$3</f>
        <v>3.0000531802653656</v>
      </c>
      <c r="E16" s="21">
        <f aca="true" t="shared" si="6" ref="E16:E79">C16/D16</f>
        <v>0.2616378508818917</v>
      </c>
      <c r="F16" s="20">
        <f aca="true" t="shared" si="7" ref="F16:F79">(100/(1+$D$4/SQRT($E16)))*SQRT($E16)</f>
        <v>34.357973710751985</v>
      </c>
      <c r="G16" s="21">
        <f aca="true" t="shared" si="8" ref="G16:G79">F16*$C16</f>
        <v>26.968517262840184</v>
      </c>
      <c r="H16" s="20">
        <f aca="true" t="shared" si="9" ref="H16:H79">(100/(1+$E$4/SQRT($E16)))*SQRT($E16)</f>
        <v>30.369841921618416</v>
      </c>
      <c r="I16" s="21">
        <f t="shared" si="0"/>
        <v>23.83812308106478</v>
      </c>
      <c r="J16" s="20">
        <f aca="true" t="shared" si="10" ref="J16:J79">(100/(1+$F$4/SQRT($E16)))*SQRT($E16)</f>
        <v>27.211270003567204</v>
      </c>
      <c r="K16" s="21">
        <f t="shared" si="1"/>
        <v>21.358873227304354</v>
      </c>
      <c r="M16">
        <f>M15-0.01</f>
        <v>1.99</v>
      </c>
      <c r="N16">
        <f aca="true" t="shared" si="11" ref="N16:N79">2*ACOS(1-M16)</f>
        <v>6.000106360530731</v>
      </c>
      <c r="O16" s="2">
        <f aca="true" t="shared" si="12" ref="O16:O79">F16/$F$15*100</f>
        <v>103.07392113225595</v>
      </c>
      <c r="P16" s="2">
        <f aca="true" t="shared" si="13" ref="P16:P79">G16/$G$15*100</f>
        <v>103.01214792576303</v>
      </c>
      <c r="R16" s="2">
        <f>$D$3*SIN(N16/2)</f>
        <v>0.07053367989832962</v>
      </c>
    </row>
    <row r="17" spans="1:18" ht="12.75">
      <c r="A17" s="29">
        <f t="shared" si="2"/>
        <v>0.99</v>
      </c>
      <c r="B17" s="25">
        <f t="shared" si="3"/>
        <v>99</v>
      </c>
      <c r="C17" s="24">
        <f t="shared" si="4"/>
        <v>0.7840688372348927</v>
      </c>
      <c r="D17" s="24">
        <f t="shared" si="5"/>
        <v>2.9412578112666736</v>
      </c>
      <c r="E17" s="21">
        <f t="shared" si="6"/>
        <v>0.26657603227825444</v>
      </c>
      <c r="F17" s="20">
        <f t="shared" si="7"/>
        <v>34.786969611268766</v>
      </c>
      <c r="G17" s="21">
        <f t="shared" si="8"/>
        <v>27.27537881403305</v>
      </c>
      <c r="H17" s="20">
        <f t="shared" si="9"/>
        <v>30.771436028354167</v>
      </c>
      <c r="I17" s="21">
        <f t="shared" si="0"/>
        <v>24.126924066799535</v>
      </c>
      <c r="J17" s="20">
        <f t="shared" si="10"/>
        <v>27.587009133315934</v>
      </c>
      <c r="K17" s="21">
        <f t="shared" si="1"/>
        <v>21.63011417394739</v>
      </c>
      <c r="M17">
        <f aca="true" t="shared" si="14" ref="M17:M80">M16-0.01</f>
        <v>1.98</v>
      </c>
      <c r="N17">
        <f t="shared" si="11"/>
        <v>5.882515622533347</v>
      </c>
      <c r="O17" s="2">
        <f t="shared" si="12"/>
        <v>104.36090883380629</v>
      </c>
      <c r="P17" s="2">
        <f t="shared" si="13"/>
        <v>104.18427271097563</v>
      </c>
      <c r="R17" s="2">
        <f aca="true" t="shared" si="15" ref="R17:R80">$D$3*SIN(N17/2)</f>
        <v>0.099498743710662</v>
      </c>
    </row>
    <row r="18" spans="1:18" ht="12.75">
      <c r="A18" s="29">
        <f t="shared" si="2"/>
        <v>0.985</v>
      </c>
      <c r="B18" s="25">
        <f t="shared" si="3"/>
        <v>98.5</v>
      </c>
      <c r="C18" s="24">
        <f t="shared" si="4"/>
        <v>0.7829597260571699</v>
      </c>
      <c r="D18" s="24">
        <f t="shared" si="5"/>
        <v>2.896027136074501</v>
      </c>
      <c r="E18" s="21">
        <f t="shared" si="6"/>
        <v>0.2703564881365214</v>
      </c>
      <c r="F18" s="20">
        <f t="shared" si="7"/>
        <v>35.11314019209436</v>
      </c>
      <c r="G18" s="21">
        <f t="shared" si="8"/>
        <v>27.492174625809206</v>
      </c>
      <c r="H18" s="20">
        <f t="shared" si="9"/>
        <v>31.076952958372658</v>
      </c>
      <c r="I18" s="21">
        <f t="shared" si="0"/>
        <v>24.33200257497901</v>
      </c>
      <c r="J18" s="20">
        <f t="shared" si="10"/>
        <v>27.873005175840888</v>
      </c>
      <c r="K18" s="21">
        <f t="shared" si="1"/>
        <v>21.82344049686646</v>
      </c>
      <c r="M18">
        <f t="shared" si="14"/>
        <v>1.97</v>
      </c>
      <c r="N18">
        <f t="shared" si="11"/>
        <v>5.792054272149002</v>
      </c>
      <c r="O18" s="2">
        <f t="shared" si="12"/>
        <v>105.33942057628308</v>
      </c>
      <c r="P18" s="2">
        <f t="shared" si="13"/>
        <v>105.0123717130347</v>
      </c>
      <c r="R18" s="2">
        <f t="shared" si="15"/>
        <v>0.12155245781143223</v>
      </c>
    </row>
    <row r="19" spans="1:18" ht="12.75">
      <c r="A19" s="29">
        <f t="shared" si="2"/>
        <v>0.98</v>
      </c>
      <c r="B19" s="25">
        <f t="shared" si="3"/>
        <v>98</v>
      </c>
      <c r="C19" s="24">
        <f t="shared" si="4"/>
        <v>0.7816496360953663</v>
      </c>
      <c r="D19" s="24">
        <f t="shared" si="5"/>
        <v>2.857798544381465</v>
      </c>
      <c r="E19" s="21">
        <f t="shared" si="6"/>
        <v>0.27351460362106966</v>
      </c>
      <c r="F19" s="20">
        <f t="shared" si="7"/>
        <v>35.3841492497601</v>
      </c>
      <c r="G19" s="21">
        <f t="shared" si="8"/>
        <v>27.65800738461911</v>
      </c>
      <c r="H19" s="20">
        <f t="shared" si="9"/>
        <v>31.330918194298846</v>
      </c>
      <c r="I19" s="21">
        <f t="shared" si="0"/>
        <v>24.489800805107386</v>
      </c>
      <c r="J19" s="20">
        <f t="shared" si="10"/>
        <v>28.11083994269056</v>
      </c>
      <c r="K19" s="21">
        <f t="shared" si="1"/>
        <v>21.972827811539165</v>
      </c>
      <c r="M19">
        <f t="shared" si="14"/>
        <v>1.96</v>
      </c>
      <c r="N19">
        <f t="shared" si="11"/>
        <v>5.71559708876293</v>
      </c>
      <c r="O19" s="2">
        <f t="shared" si="12"/>
        <v>106.1524477492803</v>
      </c>
      <c r="P19" s="2">
        <f t="shared" si="13"/>
        <v>105.64580619202262</v>
      </c>
      <c r="R19" s="2">
        <f t="shared" si="15"/>
        <v>0.14000000000000015</v>
      </c>
    </row>
    <row r="20" spans="1:18" ht="12.75">
      <c r="A20" s="29">
        <f t="shared" si="2"/>
        <v>0.975</v>
      </c>
      <c r="B20" s="25">
        <f t="shared" si="3"/>
        <v>97.5</v>
      </c>
      <c r="C20" s="24">
        <f t="shared" si="4"/>
        <v>0.7801674073055489</v>
      </c>
      <c r="D20" s="24">
        <f t="shared" si="5"/>
        <v>2.8240322242982714</v>
      </c>
      <c r="E20" s="21">
        <f t="shared" si="6"/>
        <v>0.2762600938448599</v>
      </c>
      <c r="F20" s="20">
        <f t="shared" si="7"/>
        <v>35.61868100101029</v>
      </c>
      <c r="G20" s="21">
        <f t="shared" si="8"/>
        <v>27.78853400820161</v>
      </c>
      <c r="H20" s="20">
        <f t="shared" si="9"/>
        <v>31.55078495108283</v>
      </c>
      <c r="I20" s="21">
        <f t="shared" si="0"/>
        <v>24.61489409374122</v>
      </c>
      <c r="J20" s="20">
        <f t="shared" si="10"/>
        <v>28.31681208136697</v>
      </c>
      <c r="K20" s="21">
        <f t="shared" si="1"/>
        <v>22.091853864678512</v>
      </c>
      <c r="M20">
        <f t="shared" si="14"/>
        <v>1.95</v>
      </c>
      <c r="N20">
        <f t="shared" si="11"/>
        <v>5.648064448596543</v>
      </c>
      <c r="O20" s="2">
        <f t="shared" si="12"/>
        <v>106.85604300303086</v>
      </c>
      <c r="P20" s="2">
        <f t="shared" si="13"/>
        <v>106.1443811683806</v>
      </c>
      <c r="R20" s="2">
        <f t="shared" si="15"/>
        <v>0.15612494995996018</v>
      </c>
    </row>
    <row r="21" spans="1:18" ht="12.75">
      <c r="A21" s="29">
        <f t="shared" si="2"/>
        <v>0.97</v>
      </c>
      <c r="B21" s="25">
        <f t="shared" si="3"/>
        <v>97</v>
      </c>
      <c r="C21" s="24">
        <f t="shared" si="4"/>
        <v>0.7785326519925984</v>
      </c>
      <c r="D21" s="24">
        <f t="shared" si="5"/>
        <v>2.793426632316832</v>
      </c>
      <c r="E21" s="21">
        <f t="shared" si="6"/>
        <v>0.27870166446680344</v>
      </c>
      <c r="F21" s="20">
        <f t="shared" si="7"/>
        <v>35.826426751616324</v>
      </c>
      <c r="G21" s="21">
        <f t="shared" si="8"/>
        <v>27.89204303035443</v>
      </c>
      <c r="H21" s="20">
        <f t="shared" si="9"/>
        <v>31.745605706930693</v>
      </c>
      <c r="I21" s="21">
        <f t="shared" si="0"/>
        <v>24.714990600128118</v>
      </c>
      <c r="J21" s="20">
        <f t="shared" si="10"/>
        <v>28.499374934355597</v>
      </c>
      <c r="K21" s="21">
        <f t="shared" si="1"/>
        <v>22.187693947775248</v>
      </c>
      <c r="M21">
        <f t="shared" si="14"/>
        <v>1.94</v>
      </c>
      <c r="N21">
        <f t="shared" si="11"/>
        <v>5.586853264633664</v>
      </c>
      <c r="O21" s="2">
        <f t="shared" si="12"/>
        <v>107.47928025484896</v>
      </c>
      <c r="P21" s="2">
        <f t="shared" si="13"/>
        <v>106.53975650910613</v>
      </c>
      <c r="R21" s="2">
        <f t="shared" si="15"/>
        <v>0.17058722109232</v>
      </c>
    </row>
    <row r="22" spans="1:18" ht="12.75">
      <c r="A22" s="29">
        <f t="shared" si="2"/>
        <v>0.965</v>
      </c>
      <c r="B22" s="25">
        <f t="shared" si="3"/>
        <v>96.5</v>
      </c>
      <c r="C22" s="24">
        <f t="shared" si="4"/>
        <v>0.7767598809831405</v>
      </c>
      <c r="D22" s="24">
        <f t="shared" si="5"/>
        <v>2.7652091712720646</v>
      </c>
      <c r="E22" s="21">
        <f t="shared" si="6"/>
        <v>0.2809045655760688</v>
      </c>
      <c r="F22" s="20">
        <f t="shared" si="7"/>
        <v>36.013206979554234</v>
      </c>
      <c r="G22" s="21">
        <f t="shared" si="8"/>
        <v>27.973614367259753</v>
      </c>
      <c r="H22" s="20">
        <f t="shared" si="9"/>
        <v>31.92081712557537</v>
      </c>
      <c r="I22" s="21">
        <f t="shared" si="0"/>
        <v>24.794810111346518</v>
      </c>
      <c r="J22" s="20">
        <f t="shared" si="10"/>
        <v>28.663605203816978</v>
      </c>
      <c r="K22" s="21">
        <f t="shared" si="1"/>
        <v>22.264738566664604</v>
      </c>
      <c r="M22">
        <f t="shared" si="14"/>
        <v>1.93</v>
      </c>
      <c r="N22">
        <f t="shared" si="11"/>
        <v>5.530418342544129</v>
      </c>
      <c r="O22" s="2">
        <f t="shared" si="12"/>
        <v>108.03962093866268</v>
      </c>
      <c r="P22" s="2">
        <f t="shared" si="13"/>
        <v>106.85133606470043</v>
      </c>
      <c r="R22" s="2">
        <f t="shared" si="15"/>
        <v>0.18377975949489125</v>
      </c>
    </row>
    <row r="23" spans="1:22" ht="12.75">
      <c r="A23" s="29">
        <f t="shared" si="2"/>
        <v>0.96</v>
      </c>
      <c r="B23" s="25">
        <f t="shared" si="3"/>
        <v>96</v>
      </c>
      <c r="C23" s="24">
        <f t="shared" si="4"/>
        <v>0.7748604255367039</v>
      </c>
      <c r="D23" s="24">
        <f t="shared" si="5"/>
        <v>2.7388768120091314</v>
      </c>
      <c r="E23" s="21">
        <f t="shared" si="6"/>
        <v>0.28291174766940214</v>
      </c>
      <c r="F23" s="20">
        <f t="shared" si="7"/>
        <v>36.182854792763194</v>
      </c>
      <c r="G23" s="21">
        <f t="shared" si="8"/>
        <v>28.036662261853255</v>
      </c>
      <c r="H23" s="20">
        <f t="shared" si="9"/>
        <v>32.07999949263503</v>
      </c>
      <c r="I23" s="21">
        <f t="shared" si="0"/>
        <v>24.857522058080427</v>
      </c>
      <c r="J23" s="20">
        <f t="shared" si="10"/>
        <v>28.81284606172922</v>
      </c>
      <c r="K23" s="21">
        <f t="shared" si="1"/>
        <v>22.325934160315047</v>
      </c>
      <c r="M23">
        <f t="shared" si="14"/>
        <v>1.92</v>
      </c>
      <c r="N23">
        <f t="shared" si="11"/>
        <v>5.477753624018263</v>
      </c>
      <c r="O23" s="2">
        <f t="shared" si="12"/>
        <v>108.54856437828957</v>
      </c>
      <c r="P23" s="2">
        <f t="shared" si="13"/>
        <v>107.09216128252666</v>
      </c>
      <c r="R23" s="2">
        <f t="shared" si="15"/>
        <v>0.1959591794226544</v>
      </c>
      <c r="V23" t="s">
        <v>31</v>
      </c>
    </row>
    <row r="24" spans="1:24" ht="12.75">
      <c r="A24" s="29">
        <f t="shared" si="2"/>
        <v>0.955</v>
      </c>
      <c r="B24" s="25">
        <f t="shared" si="3"/>
        <v>95.5</v>
      </c>
      <c r="C24" s="24">
        <f t="shared" si="4"/>
        <v>0.7728434737706378</v>
      </c>
      <c r="D24" s="24">
        <f t="shared" si="5"/>
        <v>2.7140803886449234</v>
      </c>
      <c r="E24" s="21">
        <f t="shared" si="6"/>
        <v>0.2847533466598977</v>
      </c>
      <c r="F24" s="20">
        <f t="shared" si="7"/>
        <v>36.33806064352958</v>
      </c>
      <c r="G24" s="21">
        <f t="shared" si="8"/>
        <v>28.0836330178335</v>
      </c>
      <c r="H24" s="20">
        <f t="shared" si="9"/>
        <v>32.22566578867438</v>
      </c>
      <c r="I24" s="21">
        <f t="shared" si="0"/>
        <v>24.905395492690705</v>
      </c>
      <c r="J24" s="20">
        <f t="shared" si="10"/>
        <v>28.949444036636994</v>
      </c>
      <c r="K24" s="21">
        <f t="shared" si="1"/>
        <v>22.37338889300321</v>
      </c>
      <c r="M24">
        <f t="shared" si="14"/>
        <v>1.91</v>
      </c>
      <c r="N24">
        <f t="shared" si="11"/>
        <v>5.428160777289847</v>
      </c>
      <c r="O24" s="2">
        <f t="shared" si="12"/>
        <v>109.01418193058873</v>
      </c>
      <c r="P24" s="2">
        <f t="shared" si="13"/>
        <v>107.27157635440712</v>
      </c>
      <c r="R24" s="2">
        <f t="shared" si="15"/>
        <v>0.2073041244162789</v>
      </c>
      <c r="V24" s="35" t="s">
        <v>19</v>
      </c>
      <c r="W24" s="35" t="s">
        <v>20</v>
      </c>
      <c r="X24" s="35" t="s">
        <v>21</v>
      </c>
    </row>
    <row r="25" spans="1:18" ht="12.75">
      <c r="A25" s="29">
        <f t="shared" si="2"/>
        <v>0.95</v>
      </c>
      <c r="B25" s="25">
        <f t="shared" si="3"/>
        <v>95</v>
      </c>
      <c r="C25" s="24">
        <f t="shared" si="4"/>
        <v>0.7707166866780478</v>
      </c>
      <c r="D25" s="24">
        <f t="shared" si="5"/>
        <v>2.6905658417935303</v>
      </c>
      <c r="E25" s="21">
        <f t="shared" si="6"/>
        <v>0.28645152432481946</v>
      </c>
      <c r="F25" s="20">
        <f t="shared" si="7"/>
        <v>36.480803557053875</v>
      </c>
      <c r="G25" s="21">
        <f t="shared" si="8"/>
        <v>28.116364044845305</v>
      </c>
      <c r="H25" s="20">
        <f t="shared" si="9"/>
        <v>32.35966450325443</v>
      </c>
      <c r="I25" s="21">
        <f t="shared" si="0"/>
        <v>24.94013340796149</v>
      </c>
      <c r="J25" s="20">
        <f t="shared" si="10"/>
        <v>29.07512517885863</v>
      </c>
      <c r="K25" s="21">
        <f t="shared" si="1"/>
        <v>22.408684142599405</v>
      </c>
      <c r="M25">
        <f t="shared" si="14"/>
        <v>1.9</v>
      </c>
      <c r="N25">
        <f t="shared" si="11"/>
        <v>5.381131683587061</v>
      </c>
      <c r="O25" s="2">
        <f t="shared" si="12"/>
        <v>109.44241067116162</v>
      </c>
      <c r="P25" s="2">
        <f t="shared" si="13"/>
        <v>107.39659966820079</v>
      </c>
      <c r="R25" s="2">
        <f t="shared" si="15"/>
        <v>0.2179449471770339</v>
      </c>
    </row>
    <row r="26" spans="1:24" ht="12.75">
      <c r="A26" s="29">
        <f t="shared" si="2"/>
        <v>0.945</v>
      </c>
      <c r="B26" s="25">
        <f t="shared" si="3"/>
        <v>94.5</v>
      </c>
      <c r="C26" s="24">
        <f t="shared" si="4"/>
        <v>0.7684865908045159</v>
      </c>
      <c r="D26" s="24">
        <f t="shared" si="5"/>
        <v>2.668141496317727</v>
      </c>
      <c r="E26" s="21">
        <f t="shared" si="6"/>
        <v>0.28802317713100895</v>
      </c>
      <c r="F26" s="20">
        <f t="shared" si="7"/>
        <v>36.612592540762826</v>
      </c>
      <c r="G26" s="21">
        <f t="shared" si="8"/>
        <v>28.13628642216567</v>
      </c>
      <c r="H26" s="20">
        <f t="shared" si="9"/>
        <v>32.4834051320209</v>
      </c>
      <c r="I26" s="21">
        <f t="shared" si="0"/>
        <v>24.963061267628657</v>
      </c>
      <c r="J26" s="20">
        <f t="shared" si="10"/>
        <v>29.191205634835367</v>
      </c>
      <c r="K26" s="21">
        <f t="shared" si="1"/>
        <v>22.433050099788204</v>
      </c>
      <c r="M26">
        <f t="shared" si="14"/>
        <v>1.89</v>
      </c>
      <c r="N26">
        <f t="shared" si="11"/>
        <v>5.336282992635454</v>
      </c>
      <c r="O26" s="2">
        <f t="shared" si="12"/>
        <v>109.83777762228848</v>
      </c>
      <c r="P26" s="2">
        <f t="shared" si="13"/>
        <v>107.47269754408907</v>
      </c>
      <c r="R26" s="2">
        <f t="shared" si="15"/>
        <v>0.22798026230356006</v>
      </c>
      <c r="U26">
        <v>200</v>
      </c>
      <c r="V26">
        <v>0.16583338058675112</v>
      </c>
      <c r="W26">
        <v>0.13692274332839804</v>
      </c>
      <c r="X26">
        <v>0.11659593787071036</v>
      </c>
    </row>
    <row r="27" spans="1:24" ht="12.75">
      <c r="A27" s="29">
        <f t="shared" si="2"/>
        <v>0.94</v>
      </c>
      <c r="B27" s="25">
        <f t="shared" si="3"/>
        <v>94</v>
      </c>
      <c r="C27" s="24">
        <f t="shared" si="4"/>
        <v>0.7661588421781581</v>
      </c>
      <c r="D27" s="24">
        <f t="shared" si="5"/>
        <v>2.6466585272488974</v>
      </c>
      <c r="E27" s="21">
        <f t="shared" si="6"/>
        <v>0.2894815611043528</v>
      </c>
      <c r="F27" s="20">
        <f t="shared" si="7"/>
        <v>36.73461144280325</v>
      </c>
      <c r="G27" s="21">
        <f t="shared" si="8"/>
        <v>28.144547370882655</v>
      </c>
      <c r="H27" s="20">
        <f t="shared" si="9"/>
        <v>32.59799348386787</v>
      </c>
      <c r="I27" s="21">
        <f t="shared" si="0"/>
        <v>24.975240944931347</v>
      </c>
      <c r="J27" s="20">
        <f t="shared" si="10"/>
        <v>29.29871799731031</v>
      </c>
      <c r="K27" s="21">
        <f t="shared" si="1"/>
        <v>22.44747185812363</v>
      </c>
      <c r="M27">
        <f t="shared" si="14"/>
        <v>1.88</v>
      </c>
      <c r="N27">
        <f t="shared" si="11"/>
        <v>5.293317054497795</v>
      </c>
      <c r="O27" s="2">
        <f t="shared" si="12"/>
        <v>110.20383432840974</v>
      </c>
      <c r="P27" s="2">
        <f t="shared" si="13"/>
        <v>107.50425204383956</v>
      </c>
      <c r="R27" s="2">
        <f t="shared" si="15"/>
        <v>0.2374868417407585</v>
      </c>
      <c r="U27">
        <v>250</v>
      </c>
      <c r="V27">
        <v>0.3067961575771278</v>
      </c>
      <c r="W27">
        <v>0.2556634646476065</v>
      </c>
      <c r="X27">
        <v>0.21914011255509128</v>
      </c>
    </row>
    <row r="28" spans="1:24" ht="12.75">
      <c r="A28" s="29">
        <f t="shared" si="2"/>
        <v>0.9349999999999999</v>
      </c>
      <c r="B28" s="25">
        <f t="shared" si="3"/>
        <v>93.5</v>
      </c>
      <c r="C28" s="24">
        <f t="shared" si="4"/>
        <v>0.7637384112458288</v>
      </c>
      <c r="D28" s="24">
        <f t="shared" si="5"/>
        <v>2.6259986473437023</v>
      </c>
      <c r="E28" s="21">
        <f t="shared" si="6"/>
        <v>0.2908373208868098</v>
      </c>
      <c r="F28" s="20">
        <f t="shared" si="7"/>
        <v>36.84781072588161</v>
      </c>
      <c r="G28" s="21">
        <f t="shared" si="8"/>
        <v>28.142088421671826</v>
      </c>
      <c r="H28" s="20">
        <f t="shared" si="9"/>
        <v>32.704317401640076</v>
      </c>
      <c r="I28" s="21">
        <f t="shared" si="0"/>
        <v>24.9775434132079</v>
      </c>
      <c r="J28" s="20">
        <f t="shared" si="10"/>
        <v>29.398491349805433</v>
      </c>
      <c r="K28" s="21">
        <f t="shared" si="1"/>
        <v>22.45275707652464</v>
      </c>
      <c r="M28">
        <f t="shared" si="14"/>
        <v>1.8699999999999999</v>
      </c>
      <c r="N28">
        <f t="shared" si="11"/>
        <v>5.2519972946874045</v>
      </c>
      <c r="O28" s="2">
        <f t="shared" si="12"/>
        <v>110.54343217764482</v>
      </c>
      <c r="P28" s="2">
        <f t="shared" si="13"/>
        <v>107.49485954971838</v>
      </c>
      <c r="R28" s="2">
        <f t="shared" si="15"/>
        <v>0.24652586071242122</v>
      </c>
      <c r="U28">
        <v>300</v>
      </c>
      <c r="V28">
        <v>0.505996321732018</v>
      </c>
      <c r="W28">
        <v>0.4248891366950234</v>
      </c>
      <c r="X28">
        <v>0.3661915451582545</v>
      </c>
    </row>
    <row r="29" spans="1:24" ht="12.75">
      <c r="A29" s="29">
        <f t="shared" si="2"/>
        <v>0.9299999999999999</v>
      </c>
      <c r="B29" s="25">
        <f t="shared" si="3"/>
        <v>93</v>
      </c>
      <c r="C29" s="24">
        <f t="shared" si="4"/>
        <v>0.7612297168895398</v>
      </c>
      <c r="D29" s="24">
        <f t="shared" si="5"/>
        <v>2.606065999275405</v>
      </c>
      <c r="E29" s="21">
        <f t="shared" si="6"/>
        <v>0.2920991705893839</v>
      </c>
      <c r="F29" s="20">
        <f t="shared" si="7"/>
        <v>36.95296820913291</v>
      </c>
      <c r="G29" s="21">
        <f t="shared" si="8"/>
        <v>28.129697528066412</v>
      </c>
      <c r="H29" s="20">
        <f t="shared" si="9"/>
        <v>32.80310349635159</v>
      </c>
      <c r="I29" s="21">
        <f t="shared" si="0"/>
        <v>24.970697187625994</v>
      </c>
      <c r="J29" s="20">
        <f t="shared" si="10"/>
        <v>29.491204242890507</v>
      </c>
      <c r="K29" s="21">
        <f t="shared" si="1"/>
        <v>22.449581056547135</v>
      </c>
      <c r="M29">
        <f t="shared" si="14"/>
        <v>1.8599999999999999</v>
      </c>
      <c r="N29">
        <f t="shared" si="11"/>
        <v>5.21213199855081</v>
      </c>
      <c r="O29" s="2">
        <f t="shared" si="12"/>
        <v>110.85890462739873</v>
      </c>
      <c r="P29" s="2">
        <f t="shared" si="13"/>
        <v>107.44752982251933</v>
      </c>
      <c r="R29" s="2">
        <f t="shared" si="15"/>
        <v>0.2551470164434616</v>
      </c>
      <c r="U29">
        <v>350</v>
      </c>
      <c r="V29">
        <v>0.7712005345499552</v>
      </c>
      <c r="W29">
        <v>0.651783413023801</v>
      </c>
      <c r="X29">
        <v>0.564390019786217</v>
      </c>
    </row>
    <row r="30" spans="1:24" ht="12.75">
      <c r="A30" s="29">
        <f t="shared" si="2"/>
        <v>0.9249999999999999</v>
      </c>
      <c r="B30" s="25">
        <f t="shared" si="3"/>
        <v>92.5</v>
      </c>
      <c r="C30" s="24">
        <f t="shared" si="4"/>
        <v>0.7586367262764907</v>
      </c>
      <c r="D30" s="24">
        <f t="shared" si="5"/>
        <v>2.586781620609721</v>
      </c>
      <c r="E30" s="21">
        <f t="shared" si="6"/>
        <v>0.29327436078569136</v>
      </c>
      <c r="F30" s="20">
        <f t="shared" si="7"/>
        <v>37.05073074567668</v>
      </c>
      <c r="G30" s="21">
        <f t="shared" si="8"/>
        <v>28.108045079051877</v>
      </c>
      <c r="H30" s="20">
        <f t="shared" si="9"/>
        <v>32.89495607405058</v>
      </c>
      <c r="I30" s="21">
        <f t="shared" si="0"/>
        <v>24.955321787026698</v>
      </c>
      <c r="J30" s="20">
        <f t="shared" si="10"/>
        <v>29.577421041842054</v>
      </c>
      <c r="K30" s="21">
        <f t="shared" si="1"/>
        <v>22.438517870884446</v>
      </c>
      <c r="M30">
        <f t="shared" si="14"/>
        <v>1.8499999999999999</v>
      </c>
      <c r="N30">
        <f t="shared" si="11"/>
        <v>5.173563241219442</v>
      </c>
      <c r="O30" s="2">
        <f t="shared" si="12"/>
        <v>111.15219223703004</v>
      </c>
      <c r="P30" s="2">
        <f t="shared" si="13"/>
        <v>107.36482355954232</v>
      </c>
      <c r="R30" s="2">
        <f t="shared" si="15"/>
        <v>0.26339134382131874</v>
      </c>
      <c r="U30">
        <v>400</v>
      </c>
      <c r="V30">
        <v>1.1096568703048615</v>
      </c>
      <c r="W30">
        <v>0.9430986860161543</v>
      </c>
      <c r="X30">
        <v>0.8200153512893583</v>
      </c>
    </row>
    <row r="31" spans="1:24" ht="12.75">
      <c r="A31" s="29">
        <f t="shared" si="2"/>
        <v>0.9199999999999999</v>
      </c>
      <c r="B31" s="25">
        <f t="shared" si="3"/>
        <v>92</v>
      </c>
      <c r="C31" s="24">
        <f t="shared" si="4"/>
        <v>0.7559630310081786</v>
      </c>
      <c r="D31" s="24">
        <f t="shared" si="5"/>
        <v>2.568079549166696</v>
      </c>
      <c r="E31" s="21">
        <f t="shared" si="6"/>
        <v>0.294369008644408</v>
      </c>
      <c r="F31" s="20">
        <f t="shared" si="7"/>
        <v>37.141643696475334</v>
      </c>
      <c r="G31" s="21">
        <f t="shared" si="8"/>
        <v>28.077709545413306</v>
      </c>
      <c r="H31" s="20">
        <f t="shared" si="9"/>
        <v>32.9803846638171</v>
      </c>
      <c r="I31" s="21">
        <f t="shared" si="0"/>
        <v>24.931951554274825</v>
      </c>
      <c r="J31" s="20">
        <f t="shared" si="10"/>
        <v>29.657617630156572</v>
      </c>
      <c r="K31" s="21">
        <f t="shared" si="1"/>
        <v>22.42006251617476</v>
      </c>
      <c r="M31">
        <f t="shared" si="14"/>
        <v>1.8399999999999999</v>
      </c>
      <c r="N31">
        <f t="shared" si="11"/>
        <v>5.136159098333392</v>
      </c>
      <c r="O31" s="2">
        <f t="shared" si="12"/>
        <v>111.424931089426</v>
      </c>
      <c r="P31" s="2">
        <f t="shared" si="13"/>
        <v>107.2489503564245</v>
      </c>
      <c r="R31" s="2">
        <f t="shared" si="15"/>
        <v>0.2712931993250109</v>
      </c>
      <c r="U31">
        <v>500</v>
      </c>
      <c r="V31">
        <v>2.033266069638392</v>
      </c>
      <c r="W31">
        <v>1.7442665286193613</v>
      </c>
      <c r="X31">
        <v>1.5271973768942286</v>
      </c>
    </row>
    <row r="32" spans="1:24" ht="12.75">
      <c r="A32" s="29">
        <f t="shared" si="2"/>
        <v>0.9149999999999999</v>
      </c>
      <c r="B32" s="25">
        <f t="shared" si="3"/>
        <v>91.49999999999999</v>
      </c>
      <c r="C32" s="24">
        <f t="shared" si="4"/>
        <v>0.7532119063601023</v>
      </c>
      <c r="D32" s="24">
        <f t="shared" si="5"/>
        <v>2.5499040111632487</v>
      </c>
      <c r="E32" s="21">
        <f t="shared" si="6"/>
        <v>0.29538833738941106</v>
      </c>
      <c r="F32" s="20">
        <f t="shared" si="7"/>
        <v>37.2261723168491</v>
      </c>
      <c r="G32" s="21">
        <f t="shared" si="8"/>
        <v>28.039196217263576</v>
      </c>
      <c r="H32" s="20">
        <f t="shared" si="9"/>
        <v>33.059823991914136</v>
      </c>
      <c r="I32" s="21">
        <f t="shared" si="0"/>
        <v>24.901053052879092</v>
      </c>
      <c r="J32" s="20">
        <f t="shared" si="10"/>
        <v>29.732200059480437</v>
      </c>
      <c r="K32" s="21">
        <f t="shared" si="1"/>
        <v>22.394647087081207</v>
      </c>
      <c r="M32">
        <f t="shared" si="14"/>
        <v>1.8299999999999998</v>
      </c>
      <c r="N32">
        <f t="shared" si="11"/>
        <v>5.099808022326497</v>
      </c>
      <c r="O32" s="2">
        <f t="shared" si="12"/>
        <v>111.67851695054729</v>
      </c>
      <c r="P32" s="2">
        <f t="shared" si="13"/>
        <v>107.10184027922571</v>
      </c>
      <c r="R32" s="2">
        <f t="shared" si="15"/>
        <v>0.27888169534768703</v>
      </c>
      <c r="U32">
        <v>600</v>
      </c>
      <c r="V32">
        <v>6.5352144094723315</v>
      </c>
      <c r="W32">
        <v>5.694368320870609</v>
      </c>
      <c r="X32">
        <v>5.045229484372208</v>
      </c>
    </row>
    <row r="33" spans="1:24" ht="12.75">
      <c r="A33" s="29">
        <f t="shared" si="2"/>
        <v>0.9099999999999999</v>
      </c>
      <c r="B33" s="25">
        <f t="shared" si="3"/>
        <v>90.99999999999999</v>
      </c>
      <c r="C33" s="24">
        <f t="shared" si="4"/>
        <v>0.7503863581640339</v>
      </c>
      <c r="D33" s="24">
        <f t="shared" si="5"/>
        <v>2.532207345558998</v>
      </c>
      <c r="E33" s="21">
        <f t="shared" si="6"/>
        <v>0.29633685388365466</v>
      </c>
      <c r="F33" s="20">
        <f t="shared" si="7"/>
        <v>37.30471762251371</v>
      </c>
      <c r="G33" s="21">
        <f t="shared" si="8"/>
        <v>27.992951199095717</v>
      </c>
      <c r="H33" s="20">
        <f t="shared" si="9"/>
        <v>33.13364879972537</v>
      </c>
      <c r="I33" s="21">
        <f t="shared" si="0"/>
        <v>24.863038055512032</v>
      </c>
      <c r="J33" s="20">
        <f t="shared" si="10"/>
        <v>29.8015183848865</v>
      </c>
      <c r="K33" s="21">
        <f t="shared" si="1"/>
        <v>22.36265284859348</v>
      </c>
      <c r="M33">
        <f t="shared" si="14"/>
        <v>1.8199999999999998</v>
      </c>
      <c r="N33">
        <f t="shared" si="11"/>
        <v>5.064414691117996</v>
      </c>
      <c r="O33" s="2">
        <f t="shared" si="12"/>
        <v>111.91415286754112</v>
      </c>
      <c r="P33" s="2">
        <f t="shared" si="13"/>
        <v>106.92519732159076</v>
      </c>
      <c r="R33" s="2">
        <f t="shared" si="15"/>
        <v>0.2861817604250838</v>
      </c>
      <c r="U33">
        <v>700</v>
      </c>
      <c r="V33">
        <v>9.878372848289123</v>
      </c>
      <c r="W33">
        <v>8.66099856061694</v>
      </c>
      <c r="X33">
        <v>7.7107536763325095</v>
      </c>
    </row>
    <row r="34" spans="1:24" ht="12.75">
      <c r="A34" s="29">
        <f t="shared" si="2"/>
        <v>0.9049999999999999</v>
      </c>
      <c r="B34" s="25">
        <f t="shared" si="3"/>
        <v>90.49999999999999</v>
      </c>
      <c r="C34" s="24">
        <f t="shared" si="4"/>
        <v>0.7474891604695686</v>
      </c>
      <c r="D34" s="24">
        <f t="shared" si="5"/>
        <v>2.514948441949052</v>
      </c>
      <c r="E34" s="21">
        <f t="shared" si="6"/>
        <v>0.29721848289274444</v>
      </c>
      <c r="F34" s="20">
        <f t="shared" si="7"/>
        <v>37.3776283895747</v>
      </c>
      <c r="G34" s="21">
        <f t="shared" si="8"/>
        <v>27.939372065266706</v>
      </c>
      <c r="H34" s="20">
        <f t="shared" si="9"/>
        <v>33.20218505081357</v>
      </c>
      <c r="I34" s="21">
        <f t="shared" si="0"/>
        <v>24.818273429387894</v>
      </c>
      <c r="J34" s="20">
        <f t="shared" si="10"/>
        <v>29.865877128523497</v>
      </c>
      <c r="K34" s="21">
        <f t="shared" si="1"/>
        <v>22.32441942148732</v>
      </c>
      <c r="M34">
        <f t="shared" si="14"/>
        <v>1.8099999999999998</v>
      </c>
      <c r="N34">
        <f t="shared" si="11"/>
        <v>5.029896883898104</v>
      </c>
      <c r="O34" s="2">
        <f t="shared" si="12"/>
        <v>112.1328851687241</v>
      </c>
      <c r="P34" s="2">
        <f t="shared" si="13"/>
        <v>106.72054010569951</v>
      </c>
      <c r="R34" s="2">
        <f t="shared" si="15"/>
        <v>0.2932149382279152</v>
      </c>
      <c r="U34">
        <v>800</v>
      </c>
      <c r="V34">
        <v>14.113515617774889</v>
      </c>
      <c r="W34">
        <v>12.43992961625669</v>
      </c>
      <c r="X34">
        <v>11.121176334767952</v>
      </c>
    </row>
    <row r="35" spans="1:24" ht="12.75">
      <c r="A35" s="29">
        <f t="shared" si="2"/>
        <v>0.8999999999999999</v>
      </c>
      <c r="B35" s="25">
        <f t="shared" si="3"/>
        <v>89.99999999999999</v>
      </c>
      <c r="C35" s="24">
        <f t="shared" si="4"/>
        <v>0.7445228861991271</v>
      </c>
      <c r="D35" s="24">
        <f t="shared" si="5"/>
        <v>2.4980915447965084</v>
      </c>
      <c r="E35" s="21">
        <f t="shared" si="6"/>
        <v>0.29803667033338244</v>
      </c>
      <c r="F35" s="20">
        <f t="shared" si="7"/>
        <v>37.445210385839516</v>
      </c>
      <c r="G35" s="21">
        <f t="shared" si="8"/>
        <v>27.878816110798766</v>
      </c>
      <c r="H35" s="20">
        <f t="shared" si="9"/>
        <v>33.265718552081466</v>
      </c>
      <c r="I35" s="21">
        <f t="shared" si="0"/>
        <v>24.76708878788354</v>
      </c>
      <c r="J35" s="20">
        <f t="shared" si="10"/>
        <v>29.925543328748347</v>
      </c>
      <c r="K35" s="21">
        <f t="shared" si="1"/>
        <v>22.28025189019675</v>
      </c>
      <c r="M35">
        <f t="shared" si="14"/>
        <v>1.7999999999999998</v>
      </c>
      <c r="N35">
        <f t="shared" si="11"/>
        <v>4.996183089593017</v>
      </c>
      <c r="O35" s="2">
        <f t="shared" si="12"/>
        <v>112.33563115751855</v>
      </c>
      <c r="P35" s="2">
        <f t="shared" si="13"/>
        <v>106.48923339800622</v>
      </c>
      <c r="R35" s="2">
        <f t="shared" si="15"/>
        <v>0.30000000000000016</v>
      </c>
      <c r="U35">
        <v>900</v>
      </c>
      <c r="V35">
        <v>19.317532842688184</v>
      </c>
      <c r="W35">
        <v>17.105350268755842</v>
      </c>
      <c r="X35">
        <v>15.347772100475048</v>
      </c>
    </row>
    <row r="36" spans="1:24" ht="12.75">
      <c r="A36" s="29">
        <f t="shared" si="2"/>
        <v>0.8949999999999999</v>
      </c>
      <c r="B36" s="25">
        <f t="shared" si="3"/>
        <v>89.49999999999999</v>
      </c>
      <c r="C36" s="24">
        <f t="shared" si="4"/>
        <v>0.7414899323927313</v>
      </c>
      <c r="D36" s="24">
        <f t="shared" si="5"/>
        <v>2.4816053242022944</v>
      </c>
      <c r="E36" s="21">
        <f t="shared" si="6"/>
        <v>0.2987944638743396</v>
      </c>
      <c r="F36" s="20">
        <f t="shared" si="7"/>
        <v>37.50773357983198</v>
      </c>
      <c r="G36" s="21">
        <f t="shared" si="8"/>
        <v>27.81160683631419</v>
      </c>
      <c r="H36" s="20">
        <f t="shared" si="9"/>
        <v>33.32450168617965</v>
      </c>
      <c r="I36" s="21">
        <f t="shared" si="0"/>
        <v>24.709782502306812</v>
      </c>
      <c r="J36" s="20">
        <f t="shared" si="10"/>
        <v>29.980752825713473</v>
      </c>
      <c r="K36" s="21">
        <f t="shared" si="1"/>
        <v>22.23042638582147</v>
      </c>
      <c r="M36">
        <f t="shared" si="14"/>
        <v>1.7899999999999998</v>
      </c>
      <c r="N36">
        <f t="shared" si="11"/>
        <v>4.963210648404589</v>
      </c>
      <c r="O36" s="2">
        <f t="shared" si="12"/>
        <v>112.52320073949593</v>
      </c>
      <c r="P36" s="2">
        <f t="shared" si="13"/>
        <v>106.23251287986606</v>
      </c>
      <c r="R36" s="2">
        <f t="shared" si="15"/>
        <v>0.30655342111938677</v>
      </c>
      <c r="U36">
        <v>1000</v>
      </c>
      <c r="V36">
        <v>25.562978996016124</v>
      </c>
      <c r="W36">
        <v>22.72749094872691</v>
      </c>
      <c r="X36">
        <v>20.458230117439154</v>
      </c>
    </row>
    <row r="37" spans="1:24" ht="12.75">
      <c r="A37" s="29">
        <f t="shared" si="2"/>
        <v>0.8899999999999999</v>
      </c>
      <c r="B37" s="25">
        <f t="shared" si="3"/>
        <v>88.99999999999999</v>
      </c>
      <c r="C37" s="24">
        <f t="shared" si="4"/>
        <v>0.7383925412151466</v>
      </c>
      <c r="D37" s="24">
        <f t="shared" si="5"/>
        <v>2.4654621440291313</v>
      </c>
      <c r="E37" s="21">
        <f t="shared" si="6"/>
        <v>0.299494576707815</v>
      </c>
      <c r="F37" s="20">
        <f t="shared" si="7"/>
        <v>37.565437846571605</v>
      </c>
      <c r="G37" s="21">
        <f t="shared" si="8"/>
        <v>27.738039113389654</v>
      </c>
      <c r="H37" s="20">
        <f t="shared" si="9"/>
        <v>33.378758739973115</v>
      </c>
      <c r="I37" s="21">
        <f t="shared" si="0"/>
        <v>24.646626488616036</v>
      </c>
      <c r="J37" s="20">
        <f t="shared" si="10"/>
        <v>30.031715236105295</v>
      </c>
      <c r="K37" s="21">
        <f t="shared" si="1"/>
        <v>22.175194530237427</v>
      </c>
      <c r="M37">
        <f t="shared" si="14"/>
        <v>1.7799999999999998</v>
      </c>
      <c r="N37">
        <f t="shared" si="11"/>
        <v>4.930924288058263</v>
      </c>
      <c r="O37" s="2">
        <f t="shared" si="12"/>
        <v>112.69631353971481</v>
      </c>
      <c r="P37" s="2">
        <f t="shared" si="13"/>
        <v>105.95150487773512</v>
      </c>
      <c r="R37" s="2">
        <f t="shared" si="15"/>
        <v>0.3128897569432405</v>
      </c>
      <c r="U37">
        <v>1200</v>
      </c>
      <c r="V37">
        <v>41.450534125617175</v>
      </c>
      <c r="W37">
        <v>37.106428175236275</v>
      </c>
      <c r="X37">
        <v>33.58649101302871</v>
      </c>
    </row>
    <row r="38" spans="1:24" ht="12.75">
      <c r="A38" s="29">
        <f t="shared" si="2"/>
        <v>0.8849999999999999</v>
      </c>
      <c r="B38" s="25">
        <f t="shared" si="3"/>
        <v>88.49999999999999</v>
      </c>
      <c r="C38" s="24">
        <f t="shared" si="4"/>
        <v>0.7352328176011784</v>
      </c>
      <c r="D38" s="24">
        <f t="shared" si="5"/>
        <v>2.449637478463476</v>
      </c>
      <c r="E38" s="21">
        <f t="shared" si="6"/>
        <v>0.3001394386169948</v>
      </c>
      <c r="F38" s="20">
        <f t="shared" si="7"/>
        <v>37.618537538301375</v>
      </c>
      <c r="G38" s="21">
        <f t="shared" si="8"/>
        <v>27.658383348321017</v>
      </c>
      <c r="H38" s="20">
        <f t="shared" si="9"/>
        <v>33.42869017295026</v>
      </c>
      <c r="I38" s="21">
        <f t="shared" si="0"/>
        <v>24.577870064575045</v>
      </c>
      <c r="J38" s="20">
        <f t="shared" si="10"/>
        <v>30.078617938133128</v>
      </c>
      <c r="K38" s="21">
        <f t="shared" si="1"/>
        <v>22.114787016202968</v>
      </c>
      <c r="M38">
        <f t="shared" si="14"/>
        <v>1.7699999999999998</v>
      </c>
      <c r="N38">
        <f t="shared" si="11"/>
        <v>4.899274956926952</v>
      </c>
      <c r="O38" s="2">
        <f t="shared" si="12"/>
        <v>112.85561261490412</v>
      </c>
      <c r="P38" s="2">
        <f t="shared" si="13"/>
        <v>105.64724226758055</v>
      </c>
      <c r="R38" s="2">
        <f t="shared" si="15"/>
        <v>0.31902194281898555</v>
      </c>
      <c r="U38">
        <v>1400</v>
      </c>
      <c r="V38">
        <v>62.291656999726754</v>
      </c>
      <c r="W38">
        <v>56.078568242750706</v>
      </c>
      <c r="X38">
        <v>50.99248087744933</v>
      </c>
    </row>
    <row r="39" spans="1:24" ht="12.75">
      <c r="A39" s="29">
        <f t="shared" si="2"/>
        <v>0.8799999999999999</v>
      </c>
      <c r="B39" s="25">
        <f t="shared" si="3"/>
        <v>87.99999999999999</v>
      </c>
      <c r="C39" s="24">
        <f t="shared" si="4"/>
        <v>0.732012744203079</v>
      </c>
      <c r="D39" s="24">
        <f t="shared" si="5"/>
        <v>2.43410944181045</v>
      </c>
      <c r="E39" s="21">
        <f t="shared" si="6"/>
        <v>0.3007312373179984</v>
      </c>
      <c r="F39" s="20">
        <f t="shared" si="7"/>
        <v>37.667225185995036</v>
      </c>
      <c r="G39" s="21">
        <f t="shared" si="8"/>
        <v>27.57288887491556</v>
      </c>
      <c r="H39" s="20">
        <f t="shared" si="9"/>
        <v>33.474476073857105</v>
      </c>
      <c r="I39" s="21">
        <f t="shared" si="0"/>
        <v>24.50374309158445</v>
      </c>
      <c r="J39" s="20">
        <f t="shared" si="10"/>
        <v>30.121629298597462</v>
      </c>
      <c r="K39" s="21">
        <f t="shared" si="1"/>
        <v>22.049416522734195</v>
      </c>
      <c r="M39">
        <f t="shared" si="14"/>
        <v>1.7599999999999998</v>
      </c>
      <c r="N39">
        <f t="shared" si="11"/>
        <v>4.8682188836209</v>
      </c>
      <c r="O39" s="2">
        <f t="shared" si="12"/>
        <v>113.00167555798511</v>
      </c>
      <c r="P39" s="2">
        <f t="shared" si="13"/>
        <v>105.32067743439215</v>
      </c>
      <c r="R39" s="2">
        <f t="shared" si="15"/>
        <v>0.32496153618543855</v>
      </c>
      <c r="U39">
        <v>1600</v>
      </c>
      <c r="V39">
        <v>88.56236128747835</v>
      </c>
      <c r="W39">
        <v>80.10889465043476</v>
      </c>
      <c r="X39">
        <v>73.12861233212328</v>
      </c>
    </row>
    <row r="40" spans="1:24" ht="12.75">
      <c r="A40" s="29">
        <f t="shared" si="2"/>
        <v>0.8749999999999999</v>
      </c>
      <c r="B40" s="25">
        <f t="shared" si="3"/>
        <v>87.49999999999999</v>
      </c>
      <c r="C40" s="24">
        <f t="shared" si="4"/>
        <v>0.728734194150247</v>
      </c>
      <c r="D40" s="24">
        <f t="shared" si="5"/>
        <v>2.418858405776377</v>
      </c>
      <c r="E40" s="21">
        <f t="shared" si="6"/>
        <v>0.3012719522606146</v>
      </c>
      <c r="F40" s="20">
        <f t="shared" si="7"/>
        <v>37.71167452666724</v>
      </c>
      <c r="G40" s="21">
        <f t="shared" si="8"/>
        <v>27.481786746247245</v>
      </c>
      <c r="H40" s="20">
        <f t="shared" si="9"/>
        <v>33.516278987703</v>
      </c>
      <c r="I40" s="21">
        <f t="shared" si="0"/>
        <v>24.4244585590186</v>
      </c>
      <c r="J40" s="20">
        <f t="shared" si="10"/>
        <v>30.16090131211098</v>
      </c>
      <c r="K40" s="21">
        <f t="shared" si="1"/>
        <v>21.97928011252632</v>
      </c>
      <c r="M40">
        <f t="shared" si="14"/>
        <v>1.7499999999999998</v>
      </c>
      <c r="N40">
        <f t="shared" si="11"/>
        <v>4.837716811552754</v>
      </c>
      <c r="O40" s="2">
        <f t="shared" si="12"/>
        <v>113.13502358000171</v>
      </c>
      <c r="P40" s="2">
        <f t="shared" si="13"/>
        <v>104.97269293590202</v>
      </c>
      <c r="R40" s="2">
        <f t="shared" si="15"/>
        <v>0.330718913883074</v>
      </c>
      <c r="U40">
        <v>1800</v>
      </c>
      <c r="V40">
        <v>120.7071257037735</v>
      </c>
      <c r="W40">
        <v>109.63271960494724</v>
      </c>
      <c r="X40">
        <v>100.4196133220228</v>
      </c>
    </row>
    <row r="41" spans="1:24" ht="12.75">
      <c r="A41" s="29">
        <f t="shared" si="2"/>
        <v>0.8699999999999999</v>
      </c>
      <c r="B41" s="25">
        <f t="shared" si="3"/>
        <v>86.99999999999999</v>
      </c>
      <c r="C41" s="24">
        <f t="shared" si="4"/>
        <v>0.7253989420180578</v>
      </c>
      <c r="D41" s="24">
        <f t="shared" si="5"/>
        <v>2.403866685136544</v>
      </c>
      <c r="E41" s="21">
        <f t="shared" si="6"/>
        <v>0.3017633825133917</v>
      </c>
      <c r="F41" s="20">
        <f t="shared" si="7"/>
        <v>37.752043001650335</v>
      </c>
      <c r="G41" s="21">
        <f t="shared" si="8"/>
        <v>27.385292052417377</v>
      </c>
      <c r="H41" s="20">
        <f t="shared" si="9"/>
        <v>33.55424624871514</v>
      </c>
      <c r="I41" s="21">
        <f t="shared" si="0"/>
        <v>24.340214729031345</v>
      </c>
      <c r="J41" s="20">
        <f t="shared" si="10"/>
        <v>30.196571779061227</v>
      </c>
      <c r="K41" s="21">
        <f t="shared" si="1"/>
        <v>21.904561221103354</v>
      </c>
      <c r="M41">
        <f t="shared" si="14"/>
        <v>1.7399999999999998</v>
      </c>
      <c r="N41">
        <f t="shared" si="11"/>
        <v>4.807733370273088</v>
      </c>
      <c r="O41" s="2">
        <f t="shared" si="12"/>
        <v>113.25612900495099</v>
      </c>
      <c r="P41" s="2">
        <f t="shared" si="13"/>
        <v>104.6041103557781</v>
      </c>
      <c r="R41" s="2">
        <f t="shared" si="15"/>
        <v>0.33630343441600496</v>
      </c>
      <c r="U41">
        <v>2000</v>
      </c>
      <c r="V41">
        <v>159.14446578126942</v>
      </c>
      <c r="W41">
        <v>145.06077706538298</v>
      </c>
      <c r="X41">
        <v>133.26713511956993</v>
      </c>
    </row>
    <row r="42" spans="1:24" ht="12.75">
      <c r="A42" s="29">
        <f t="shared" si="2"/>
        <v>0.8649999999999999</v>
      </c>
      <c r="B42" s="25">
        <f t="shared" si="3"/>
        <v>86.49999999999999</v>
      </c>
      <c r="C42" s="24">
        <f t="shared" si="4"/>
        <v>0.7220086733179589</v>
      </c>
      <c r="D42" s="24">
        <f t="shared" si="5"/>
        <v>2.389118277426456</v>
      </c>
      <c r="E42" s="21">
        <f t="shared" si="6"/>
        <v>0.30220716995882785</v>
      </c>
      <c r="F42" s="20">
        <f t="shared" si="7"/>
        <v>37.78847383532292</v>
      </c>
      <c r="G42" s="21">
        <f t="shared" si="8"/>
        <v>27.283605860551905</v>
      </c>
      <c r="H42" s="20">
        <f t="shared" si="9"/>
        <v>33.588511921494856</v>
      </c>
      <c r="I42" s="21">
        <f t="shared" si="0"/>
        <v>24.251196931162948</v>
      </c>
      <c r="J42" s="20">
        <f t="shared" si="10"/>
        <v>30.228766117787686</v>
      </c>
      <c r="K42" s="21">
        <f t="shared" si="1"/>
        <v>21.825431320742755</v>
      </c>
      <c r="M42">
        <f t="shared" si="14"/>
        <v>1.7299999999999998</v>
      </c>
      <c r="N42">
        <f t="shared" si="11"/>
        <v>4.778236554852912</v>
      </c>
      <c r="O42" s="2">
        <f t="shared" si="12"/>
        <v>113.36542150596875</v>
      </c>
      <c r="P42" s="2">
        <f t="shared" si="13"/>
        <v>104.21569771386817</v>
      </c>
      <c r="R42" s="2">
        <f t="shared" si="15"/>
        <v>0.3417235724968357</v>
      </c>
      <c r="U42">
        <v>2400</v>
      </c>
      <c r="V42">
        <v>256.4647182265138</v>
      </c>
      <c r="W42">
        <v>235.17140328900325</v>
      </c>
      <c r="X42">
        <v>217.14283829130991</v>
      </c>
    </row>
    <row r="43" spans="1:18" ht="12.75">
      <c r="A43" s="29">
        <f t="shared" si="2"/>
        <v>0.8599999999999999</v>
      </c>
      <c r="B43" s="25">
        <f t="shared" si="3"/>
        <v>85.99999999999999</v>
      </c>
      <c r="C43" s="24">
        <f t="shared" si="4"/>
        <v>0.7185649927568434</v>
      </c>
      <c r="D43" s="24">
        <f t="shared" si="5"/>
        <v>2.3745986457279264</v>
      </c>
      <c r="E43" s="21">
        <f t="shared" si="6"/>
        <v>0.30260481873414413</v>
      </c>
      <c r="F43" s="20">
        <f t="shared" si="7"/>
        <v>37.82109777786833</v>
      </c>
      <c r="G43" s="21">
        <f t="shared" si="8"/>
        <v>27.17691685080982</v>
      </c>
      <c r="H43" s="20">
        <f t="shared" si="9"/>
        <v>33.61919842843205</v>
      </c>
      <c r="I43" s="21">
        <f t="shared" si="0"/>
        <v>24.157579075217157</v>
      </c>
      <c r="J43" s="20">
        <f t="shared" si="10"/>
        <v>30.257598883852896</v>
      </c>
      <c r="K43" s="21">
        <f t="shared" si="1"/>
        <v>21.74205132281523</v>
      </c>
      <c r="M43">
        <f t="shared" si="14"/>
        <v>1.7199999999999998</v>
      </c>
      <c r="N43">
        <f t="shared" si="11"/>
        <v>4.749197291455853</v>
      </c>
      <c r="O43" s="2">
        <f t="shared" si="12"/>
        <v>113.46329333360498</v>
      </c>
      <c r="P43" s="2">
        <f t="shared" si="13"/>
        <v>103.8081757152914</v>
      </c>
      <c r="R43" s="2">
        <f t="shared" si="15"/>
        <v>0.3469870314579495</v>
      </c>
    </row>
    <row r="44" spans="1:18" ht="12.75">
      <c r="A44" s="29">
        <f t="shared" si="2"/>
        <v>0.8549999999999999</v>
      </c>
      <c r="B44" s="25">
        <f t="shared" si="3"/>
        <v>85.49999999999999</v>
      </c>
      <c r="C44" s="24">
        <f t="shared" si="4"/>
        <v>0.7150694314646207</v>
      </c>
      <c r="D44" s="24">
        <f t="shared" si="5"/>
        <v>2.360294536141068</v>
      </c>
      <c r="E44" s="21">
        <f t="shared" si="6"/>
        <v>0.30295771163954555</v>
      </c>
      <c r="F44" s="20">
        <f t="shared" si="7"/>
        <v>37.85003457657488</v>
      </c>
      <c r="G44" s="21">
        <f t="shared" si="8"/>
        <v>27.06540270558763</v>
      </c>
      <c r="H44" s="20">
        <f t="shared" si="9"/>
        <v>33.64641792362642</v>
      </c>
      <c r="I44" s="21">
        <f t="shared" si="0"/>
        <v>24.05952493546857</v>
      </c>
      <c r="J44" s="20">
        <f t="shared" si="10"/>
        <v>30.283175052659608</v>
      </c>
      <c r="K44" s="21">
        <f t="shared" si="1"/>
        <v>21.65457276784889</v>
      </c>
      <c r="M44">
        <f t="shared" si="14"/>
        <v>1.7099999999999997</v>
      </c>
      <c r="N44">
        <f t="shared" si="11"/>
        <v>4.720589072282136</v>
      </c>
      <c r="O44" s="2">
        <f t="shared" si="12"/>
        <v>113.55010372972463</v>
      </c>
      <c r="P44" s="2">
        <f t="shared" si="13"/>
        <v>103.38222305680868</v>
      </c>
      <c r="R44" s="2">
        <f t="shared" si="15"/>
        <v>0.35210083782916524</v>
      </c>
    </row>
    <row r="45" spans="1:18" ht="12.75">
      <c r="A45" s="29">
        <f t="shared" si="2"/>
        <v>0.8499999999999999</v>
      </c>
      <c r="B45" s="25">
        <f t="shared" si="3"/>
        <v>84.99999999999999</v>
      </c>
      <c r="C45" s="24">
        <f t="shared" si="4"/>
        <v>0.7115234533509123</v>
      </c>
      <c r="D45" s="24">
        <f t="shared" si="5"/>
        <v>2.3461938234056494</v>
      </c>
      <c r="E45" s="21">
        <f t="shared" si="6"/>
        <v>0.3032671240767699</v>
      </c>
      <c r="F45" s="20">
        <f t="shared" si="7"/>
        <v>37.87539422598295</v>
      </c>
      <c r="G45" s="21">
        <f t="shared" si="8"/>
        <v>26.949231296698592</v>
      </c>
      <c r="H45" s="20">
        <f t="shared" si="9"/>
        <v>33.67027346029607</v>
      </c>
      <c r="I45" s="21">
        <f t="shared" si="0"/>
        <v>23.957189247739432</v>
      </c>
      <c r="J45" s="20">
        <f t="shared" si="10"/>
        <v>30.30559110927743</v>
      </c>
      <c r="K45" s="21">
        <f t="shared" si="1"/>
        <v>21.56313884191378</v>
      </c>
      <c r="M45">
        <f t="shared" si="14"/>
        <v>1.6999999999999997</v>
      </c>
      <c r="N45">
        <f t="shared" si="11"/>
        <v>4.692387646811299</v>
      </c>
      <c r="O45" s="2">
        <f t="shared" si="12"/>
        <v>113.62618267794883</v>
      </c>
      <c r="P45" s="2">
        <f t="shared" si="13"/>
        <v>102.93848096151335</v>
      </c>
      <c r="R45" s="2">
        <f t="shared" si="15"/>
        <v>0.3570714214271426</v>
      </c>
    </row>
    <row r="46" spans="1:18" ht="12.75">
      <c r="A46" s="29">
        <f t="shared" si="2"/>
        <v>0.8449999999999999</v>
      </c>
      <c r="B46" s="25">
        <f t="shared" si="3"/>
        <v>84.49999999999999</v>
      </c>
      <c r="C46" s="24">
        <f t="shared" si="4"/>
        <v>0.7079284607220956</v>
      </c>
      <c r="D46" s="24">
        <f t="shared" si="5"/>
        <v>2.3322853795425296</v>
      </c>
      <c r="E46" s="21">
        <f t="shared" si="6"/>
        <v>0.30353423596084694</v>
      </c>
      <c r="F46" s="20">
        <f t="shared" si="7"/>
        <v>37.8972780364791</v>
      </c>
      <c r="G46" s="21">
        <f t="shared" si="8"/>
        <v>26.82856170592193</v>
      </c>
      <c r="H46" s="20">
        <f t="shared" si="9"/>
        <v>33.69085998865517</v>
      </c>
      <c r="I46" s="21">
        <f t="shared" si="0"/>
        <v>23.850718652172294</v>
      </c>
      <c r="J46" s="20">
        <f t="shared" si="10"/>
        <v>30.324935980006842</v>
      </c>
      <c r="K46" s="21">
        <f t="shared" si="1"/>
        <v>21.467885249822338</v>
      </c>
      <c r="M46">
        <f t="shared" si="14"/>
        <v>1.6899999999999997</v>
      </c>
      <c r="N46">
        <f t="shared" si="11"/>
        <v>4.664570759085059</v>
      </c>
      <c r="O46" s="2">
        <f t="shared" si="12"/>
        <v>113.69183410943728</v>
      </c>
      <c r="P46" s="2">
        <f t="shared" si="13"/>
        <v>102.47755707704178</v>
      </c>
      <c r="R46" s="2">
        <f t="shared" si="15"/>
        <v>0.3619046835839515</v>
      </c>
    </row>
    <row r="47" spans="1:18" ht="12.75">
      <c r="A47" s="29">
        <f t="shared" si="2"/>
        <v>0.8399999999999999</v>
      </c>
      <c r="B47" s="25">
        <f t="shared" si="3"/>
        <v>83.99999999999999</v>
      </c>
      <c r="C47" s="24">
        <f t="shared" si="4"/>
        <v>0.704285799266503</v>
      </c>
      <c r="D47" s="24">
        <f t="shared" si="5"/>
        <v>2.3185589614548165</v>
      </c>
      <c r="E47" s="21">
        <f t="shared" si="6"/>
        <v>0.3037601419567039</v>
      </c>
      <c r="F47" s="20">
        <f t="shared" si="7"/>
        <v>37.915779552782155</v>
      </c>
      <c r="G47" s="21">
        <f t="shared" si="8"/>
        <v>26.703545107143714</v>
      </c>
      <c r="H47" s="20">
        <f t="shared" si="9"/>
        <v>33.708265213627115</v>
      </c>
      <c r="I47" s="21">
        <f aca="true" t="shared" si="16" ref="I47:I78">H47*$C47</f>
        <v>23.740252507866632</v>
      </c>
      <c r="J47" s="20">
        <f t="shared" si="10"/>
        <v>30.341291833097536</v>
      </c>
      <c r="K47" s="21">
        <f t="shared" si="1"/>
        <v>21.36894096945132</v>
      </c>
      <c r="M47">
        <f t="shared" si="14"/>
        <v>1.6799999999999997</v>
      </c>
      <c r="N47">
        <f t="shared" si="11"/>
        <v>4.637117922909633</v>
      </c>
      <c r="O47" s="2">
        <f t="shared" si="12"/>
        <v>113.74733865834645</v>
      </c>
      <c r="P47" s="2">
        <f t="shared" si="13"/>
        <v>102.00002884510361</v>
      </c>
      <c r="R47" s="2">
        <f t="shared" si="15"/>
        <v>0.3666060555964674</v>
      </c>
    </row>
    <row r="48" spans="1:18" ht="12.75">
      <c r="A48" s="29">
        <f t="shared" si="2"/>
        <v>0.8349999999999999</v>
      </c>
      <c r="B48" s="25">
        <f t="shared" si="3"/>
        <v>83.49999999999999</v>
      </c>
      <c r="C48" s="24">
        <f t="shared" si="4"/>
        <v>0.7005967624969458</v>
      </c>
      <c r="D48" s="24">
        <f t="shared" si="5"/>
        <v>2.3050051142482553</v>
      </c>
      <c r="E48" s="21">
        <f t="shared" si="6"/>
        <v>0.30394586032206505</v>
      </c>
      <c r="F48" s="20">
        <f t="shared" si="7"/>
        <v>37.93098534749646</v>
      </c>
      <c r="G48" s="21">
        <f t="shared" si="8"/>
        <v>26.57432553277511</v>
      </c>
      <c r="H48" s="20">
        <f t="shared" si="9"/>
        <v>33.722570335903036</v>
      </c>
      <c r="I48" s="21">
        <f t="shared" si="16"/>
        <v>23.62592360040921</v>
      </c>
      <c r="J48" s="20">
        <f t="shared" si="10"/>
        <v>30.354734770570506</v>
      </c>
      <c r="K48" s="21">
        <f t="shared" si="1"/>
        <v>21.266428906715166</v>
      </c>
      <c r="M48">
        <f t="shared" si="14"/>
        <v>1.6699999999999997</v>
      </c>
      <c r="N48">
        <f t="shared" si="11"/>
        <v>4.6100102284965105</v>
      </c>
      <c r="O48" s="2">
        <f t="shared" si="12"/>
        <v>113.79295604248938</v>
      </c>
      <c r="P48" s="2">
        <f t="shared" si="13"/>
        <v>101.50644642898376</v>
      </c>
      <c r="R48" s="2">
        <f t="shared" si="15"/>
        <v>0.3711805490593494</v>
      </c>
    </row>
    <row r="49" spans="1:18" ht="12.75">
      <c r="A49" s="29">
        <f t="shared" si="2"/>
        <v>0.8299999999999998</v>
      </c>
      <c r="B49" s="25">
        <f t="shared" si="3"/>
        <v>82.99999999999999</v>
      </c>
      <c r="C49" s="24">
        <f t="shared" si="4"/>
        <v>0.6968625957247998</v>
      </c>
      <c r="D49" s="24">
        <f t="shared" si="5"/>
        <v>2.2916150876649857</v>
      </c>
      <c r="E49" s="21">
        <f t="shared" si="6"/>
        <v>0.30409234058362733</v>
      </c>
      <c r="F49" s="20">
        <f t="shared" si="7"/>
        <v>37.94297571003999</v>
      </c>
      <c r="G49" s="21">
        <f t="shared" si="8"/>
        <v>26.441040542821494</v>
      </c>
      <c r="H49" s="20">
        <f t="shared" si="9"/>
        <v>33.733850695310224</v>
      </c>
      <c r="I49" s="21">
        <f t="shared" si="16"/>
        <v>23.507858759326727</v>
      </c>
      <c r="J49" s="20">
        <f t="shared" si="10"/>
        <v>30.365335428849196</v>
      </c>
      <c r="K49" s="21">
        <f t="shared" si="1"/>
        <v>21.160466467002077</v>
      </c>
      <c r="M49">
        <f t="shared" si="14"/>
        <v>1.6599999999999997</v>
      </c>
      <c r="N49">
        <f t="shared" si="11"/>
        <v>4.583230175329971</v>
      </c>
      <c r="O49" s="2">
        <f t="shared" si="12"/>
        <v>113.82892713011996</v>
      </c>
      <c r="P49" s="2">
        <f t="shared" si="13"/>
        <v>100.99733526919805</v>
      </c>
      <c r="R49" s="2">
        <f t="shared" si="15"/>
        <v>0.37563279941985916</v>
      </c>
    </row>
    <row r="50" spans="1:18" ht="12.75">
      <c r="A50" s="29">
        <f t="shared" si="2"/>
        <v>0.8249999999999998</v>
      </c>
      <c r="B50" s="25">
        <f t="shared" si="3"/>
        <v>82.49999999999999</v>
      </c>
      <c r="C50" s="24">
        <f t="shared" si="4"/>
        <v>0.6930844996278246</v>
      </c>
      <c r="D50" s="24">
        <f t="shared" si="5"/>
        <v>2.2783807635202518</v>
      </c>
      <c r="E50" s="21">
        <f t="shared" si="6"/>
        <v>0.304200470230868</v>
      </c>
      <c r="F50" s="20">
        <f t="shared" si="7"/>
        <v>37.95182524744511</v>
      </c>
      <c r="G50" s="21">
        <f t="shared" si="8"/>
        <v>26.303821811588133</v>
      </c>
      <c r="H50" s="20">
        <f t="shared" si="9"/>
        <v>33.74217633189689</v>
      </c>
      <c r="I50" s="21">
        <f t="shared" si="16"/>
        <v>23.386179399346585</v>
      </c>
      <c r="J50" s="20">
        <f t="shared" si="10"/>
        <v>30.37315950258303</v>
      </c>
      <c r="K50" s="21">
        <f t="shared" si="1"/>
        <v>21.051166055963865</v>
      </c>
      <c r="M50">
        <f t="shared" si="14"/>
        <v>1.6499999999999997</v>
      </c>
      <c r="N50">
        <f t="shared" si="11"/>
        <v>4.5567615270405035</v>
      </c>
      <c r="O50" s="2">
        <f t="shared" si="12"/>
        <v>113.85547574233532</v>
      </c>
      <c r="P50" s="2">
        <f t="shared" si="13"/>
        <v>100.47319832454393</v>
      </c>
      <c r="R50" s="2">
        <f t="shared" si="15"/>
        <v>0.37996710383926674</v>
      </c>
    </row>
    <row r="51" spans="1:18" ht="12.75">
      <c r="A51" s="29">
        <f t="shared" si="2"/>
        <v>0.8199999999999998</v>
      </c>
      <c r="B51" s="25">
        <f t="shared" si="3"/>
        <v>81.99999999999999</v>
      </c>
      <c r="C51" s="24">
        <f t="shared" si="4"/>
        <v>0.6892636334640737</v>
      </c>
      <c r="D51" s="24">
        <f t="shared" si="5"/>
        <v>2.2652945924214523</v>
      </c>
      <c r="E51" s="21">
        <f t="shared" si="6"/>
        <v>0.30427108057822</v>
      </c>
      <c r="F51" s="20">
        <f t="shared" si="7"/>
        <v>37.95760341052459</v>
      </c>
      <c r="G51" s="21">
        <f t="shared" si="8"/>
        <v>26.162795644326497</v>
      </c>
      <c r="H51" s="20">
        <f t="shared" si="9"/>
        <v>33.74761247733311</v>
      </c>
      <c r="I51" s="21">
        <f t="shared" si="16"/>
        <v>23.261001996864128</v>
      </c>
      <c r="J51" s="20">
        <f t="shared" si="10"/>
        <v>30.378268203426128</v>
      </c>
      <c r="K51" s="21">
        <f t="shared" si="1"/>
        <v>20.938635520239632</v>
      </c>
      <c r="M51">
        <f t="shared" si="14"/>
        <v>1.6399999999999997</v>
      </c>
      <c r="N51">
        <f t="shared" si="11"/>
        <v>4.5305891848429045</v>
      </c>
      <c r="O51" s="2">
        <f t="shared" si="12"/>
        <v>113.87281023157377</v>
      </c>
      <c r="P51" s="2">
        <f t="shared" si="13"/>
        <v>99.9345180455441</v>
      </c>
      <c r="R51" s="2">
        <f t="shared" si="15"/>
        <v>0.38418745424597106</v>
      </c>
    </row>
    <row r="52" spans="1:18" ht="12.75">
      <c r="A52" s="29">
        <f t="shared" si="2"/>
        <v>0.8149999999999998</v>
      </c>
      <c r="B52" s="25">
        <f t="shared" si="3"/>
        <v>81.49999999999999</v>
      </c>
      <c r="C52" s="24">
        <f t="shared" si="4"/>
        <v>0.6854011179762329</v>
      </c>
      <c r="D52" s="24">
        <f t="shared" si="5"/>
        <v>2.252349538358013</v>
      </c>
      <c r="E52" s="21">
        <f t="shared" si="6"/>
        <v>0.30430495191962864</v>
      </c>
      <c r="F52" s="20">
        <f t="shared" si="7"/>
        <v>37.96037495650572</v>
      </c>
      <c r="G52" s="21">
        <f t="shared" si="8"/>
        <v>26.018083433986014</v>
      </c>
      <c r="H52" s="20">
        <f t="shared" si="9"/>
        <v>33.75021998699576</v>
      </c>
      <c r="I52" s="21">
        <f t="shared" si="16"/>
        <v>23.132438511030696</v>
      </c>
      <c r="J52" s="20">
        <f t="shared" si="10"/>
        <v>30.38071866345075</v>
      </c>
      <c r="K52" s="21">
        <f t="shared" si="1"/>
        <v>20.82297853685055</v>
      </c>
      <c r="M52">
        <f t="shared" si="14"/>
        <v>1.6299999999999997</v>
      </c>
      <c r="N52">
        <f t="shared" si="11"/>
        <v>4.504699076716026</v>
      </c>
      <c r="O52" s="2">
        <f t="shared" si="12"/>
        <v>113.88112486951714</v>
      </c>
      <c r="P52" s="2">
        <f t="shared" si="13"/>
        <v>99.38175811910949</v>
      </c>
      <c r="R52" s="2">
        <f t="shared" si="15"/>
        <v>0.3882975663070786</v>
      </c>
    </row>
    <row r="53" spans="1:18" ht="12.75">
      <c r="A53" s="29">
        <f t="shared" si="2"/>
        <v>0.8099999999999998</v>
      </c>
      <c r="B53" s="25">
        <f t="shared" si="3"/>
        <v>80.99999999999999</v>
      </c>
      <c r="C53" s="24">
        <f t="shared" si="4"/>
        <v>0.6814980380241018</v>
      </c>
      <c r="D53" s="24">
        <f t="shared" si="5"/>
        <v>2.239539029997268</v>
      </c>
      <c r="E53" s="21">
        <f t="shared" si="6"/>
        <v>0.30430281807811727</v>
      </c>
      <c r="F53" s="20">
        <f t="shared" si="7"/>
        <v>37.9602003573231</v>
      </c>
      <c r="G53" s="21">
        <f t="shared" si="8"/>
        <v>25.869802066517504</v>
      </c>
      <c r="H53" s="20">
        <f t="shared" si="9"/>
        <v>33.75005572132025</v>
      </c>
      <c r="I53" s="21">
        <f t="shared" si="16"/>
        <v>23.000596757283862</v>
      </c>
      <c r="J53" s="20">
        <f t="shared" si="10"/>
        <v>30.380564291207417</v>
      </c>
      <c r="K53" s="21">
        <f t="shared" si="1"/>
        <v>20.70429495852294</v>
      </c>
      <c r="M53">
        <f t="shared" si="14"/>
        <v>1.6199999999999997</v>
      </c>
      <c r="N53">
        <f t="shared" si="11"/>
        <v>4.479078059994536</v>
      </c>
      <c r="O53" s="2">
        <f t="shared" si="12"/>
        <v>113.88060107196931</v>
      </c>
      <c r="P53" s="2">
        <f t="shared" si="13"/>
        <v>98.81536501668455</v>
      </c>
      <c r="R53" s="2">
        <f t="shared" si="15"/>
        <v>0.39230090491866076</v>
      </c>
    </row>
    <row r="54" spans="1:18" ht="12.75">
      <c r="A54" s="29">
        <f t="shared" si="2"/>
        <v>0.8049999999999998</v>
      </c>
      <c r="B54" s="25">
        <f t="shared" si="3"/>
        <v>80.49999999999999</v>
      </c>
      <c r="C54" s="24">
        <f t="shared" si="4"/>
        <v>0.6775554449774657</v>
      </c>
      <c r="D54" s="24">
        <f t="shared" si="5"/>
        <v>2.226856917719819</v>
      </c>
      <c r="E54" s="21">
        <f t="shared" si="6"/>
        <v>0.30426537043576457</v>
      </c>
      <c r="F54" s="20">
        <f t="shared" si="7"/>
        <v>37.95713616121964</v>
      </c>
      <c r="G54" s="21">
        <f t="shared" si="8"/>
        <v>25.718064281785423</v>
      </c>
      <c r="H54" s="20">
        <f t="shared" si="9"/>
        <v>33.74717288356167</v>
      </c>
      <c r="I54" s="21">
        <f t="shared" si="16"/>
        <v>22.86558073985309</v>
      </c>
      <c r="J54" s="20">
        <f t="shared" si="10"/>
        <v>30.377855087100222</v>
      </c>
      <c r="K54" s="21">
        <f t="shared" si="1"/>
        <v>20.582681121001162</v>
      </c>
      <c r="M54">
        <f t="shared" si="14"/>
        <v>1.6099999999999997</v>
      </c>
      <c r="N54">
        <f t="shared" si="11"/>
        <v>4.453713835439638</v>
      </c>
      <c r="O54" s="2">
        <f t="shared" si="12"/>
        <v>113.87140848365891</v>
      </c>
      <c r="P54" s="2">
        <f t="shared" si="13"/>
        <v>98.23576937283036</v>
      </c>
      <c r="R54" s="2">
        <f t="shared" si="15"/>
        <v>0.3962007067131507</v>
      </c>
    </row>
    <row r="55" spans="1:18" ht="12.75">
      <c r="A55" s="29">
        <f t="shared" si="2"/>
        <v>0.7999999999999998</v>
      </c>
      <c r="B55" s="25">
        <f t="shared" si="3"/>
        <v>79.99999999999999</v>
      </c>
      <c r="C55" s="24">
        <f t="shared" si="4"/>
        <v>0.6735743588970451</v>
      </c>
      <c r="D55" s="24">
        <f t="shared" si="5"/>
        <v>2.2142974355881804</v>
      </c>
      <c r="E55" s="21">
        <f t="shared" si="6"/>
        <v>0.30419326151553105</v>
      </c>
      <c r="F55" s="33">
        <f t="shared" si="7"/>
        <v>37.951235314055936</v>
      </c>
      <c r="G55" s="34">
        <f t="shared" si="8"/>
        <v>25.562978996016124</v>
      </c>
      <c r="H55" s="33">
        <f t="shared" si="9"/>
        <v>33.74162131994216</v>
      </c>
      <c r="I55" s="34">
        <f t="shared" si="16"/>
        <v>22.72749094872691</v>
      </c>
      <c r="J55" s="33">
        <f t="shared" si="10"/>
        <v>30.37263792365672</v>
      </c>
      <c r="K55" s="34">
        <f t="shared" si="1"/>
        <v>20.458230117439154</v>
      </c>
      <c r="M55">
        <f t="shared" si="14"/>
        <v>1.5999999999999996</v>
      </c>
      <c r="N55">
        <f t="shared" si="11"/>
        <v>4.428594871176361</v>
      </c>
      <c r="O55" s="2">
        <f t="shared" si="12"/>
        <v>113.85370594216779</v>
      </c>
      <c r="P55" s="2">
        <f t="shared" si="13"/>
        <v>97.64338721688628</v>
      </c>
      <c r="R55" s="2">
        <f t="shared" si="15"/>
        <v>0.4000000000000002</v>
      </c>
    </row>
    <row r="56" spans="1:18" ht="12.75">
      <c r="A56" s="29">
        <f t="shared" si="2"/>
        <v>0.7949999999999998</v>
      </c>
      <c r="B56" s="25">
        <f t="shared" si="3"/>
        <v>79.49999999999999</v>
      </c>
      <c r="C56" s="24">
        <f t="shared" si="4"/>
        <v>0.6695557705273926</v>
      </c>
      <c r="D56" s="24">
        <f t="shared" si="5"/>
        <v>2.2018551675729174</v>
      </c>
      <c r="E56" s="21">
        <f t="shared" si="6"/>
        <v>0.3040871081749837</v>
      </c>
      <c r="F56" s="20">
        <f t="shared" si="7"/>
        <v>37.94254744570898</v>
      </c>
      <c r="G56" s="21">
        <f t="shared" si="8"/>
        <v>25.40465159078383</v>
      </c>
      <c r="H56" s="20">
        <f t="shared" si="9"/>
        <v>33.73344778720914</v>
      </c>
      <c r="I56" s="21">
        <f t="shared" si="16"/>
        <v>22.58642462571038</v>
      </c>
      <c r="J56" s="20">
        <f t="shared" si="10"/>
        <v>30.364956795382938</v>
      </c>
      <c r="K56" s="21">
        <f t="shared" si="1"/>
        <v>20.331032044163607</v>
      </c>
      <c r="M56">
        <f t="shared" si="14"/>
        <v>1.5899999999999996</v>
      </c>
      <c r="N56">
        <f t="shared" si="11"/>
        <v>4.403710335145835</v>
      </c>
      <c r="O56" s="2">
        <f t="shared" si="12"/>
        <v>113.82764233712695</v>
      </c>
      <c r="P56" s="2">
        <f t="shared" si="13"/>
        <v>97.03862107681508</v>
      </c>
      <c r="R56" s="2">
        <f t="shared" si="15"/>
        <v>0.4037016224886892</v>
      </c>
    </row>
    <row r="57" spans="1:18" ht="12.75">
      <c r="A57" s="29">
        <f t="shared" si="2"/>
        <v>0.7899999999999998</v>
      </c>
      <c r="B57" s="25">
        <f t="shared" si="3"/>
        <v>78.99999999999999</v>
      </c>
      <c r="C57" s="24">
        <f t="shared" si="4"/>
        <v>0.6655006431224014</v>
      </c>
      <c r="D57" s="24">
        <f t="shared" si="5"/>
        <v>2.1895250174671474</v>
      </c>
      <c r="E57" s="21">
        <f t="shared" si="6"/>
        <v>0.3039474944626372</v>
      </c>
      <c r="F57" s="20">
        <f t="shared" si="7"/>
        <v>37.93111912610584</v>
      </c>
      <c r="G57" s="21">
        <f t="shared" si="8"/>
        <v>25.24318417277586</v>
      </c>
      <c r="H57" s="20">
        <f t="shared" si="9"/>
        <v>33.7226961918489</v>
      </c>
      <c r="I57" s="21">
        <f t="shared" si="16"/>
        <v>22.442476003496797</v>
      </c>
      <c r="J57" s="20">
        <f t="shared" si="10"/>
        <v>30.354853042166265</v>
      </c>
      <c r="K57" s="21">
        <f t="shared" si="1"/>
        <v>20.201174221447634</v>
      </c>
      <c r="M57">
        <f t="shared" si="14"/>
        <v>1.5799999999999996</v>
      </c>
      <c r="N57">
        <f t="shared" si="11"/>
        <v>4.379050034934295</v>
      </c>
      <c r="O57" s="2">
        <f t="shared" si="12"/>
        <v>113.79335737831751</v>
      </c>
      <c r="P57" s="2">
        <f t="shared" si="13"/>
        <v>96.42186097143299</v>
      </c>
      <c r="R57" s="2">
        <f t="shared" si="15"/>
        <v>0.4073082370883261</v>
      </c>
    </row>
    <row r="58" spans="1:18" ht="12.75">
      <c r="A58" s="29">
        <f t="shared" si="2"/>
        <v>0.7849999999999998</v>
      </c>
      <c r="B58" s="25">
        <f t="shared" si="3"/>
        <v>78.49999999999999</v>
      </c>
      <c r="C58" s="24">
        <f t="shared" si="4"/>
        <v>0.6614099141213806</v>
      </c>
      <c r="D58" s="24">
        <f t="shared" si="5"/>
        <v>2.177302182007983</v>
      </c>
      <c r="E58" s="21">
        <f t="shared" si="6"/>
        <v>0.30377497417993016</v>
      </c>
      <c r="F58" s="20">
        <f t="shared" si="7"/>
        <v>37.91699409474895</v>
      </c>
      <c r="G58" s="21">
        <f t="shared" si="8"/>
        <v>25.078675807948798</v>
      </c>
      <c r="H58" s="20">
        <f t="shared" si="9"/>
        <v>33.70940780455704</v>
      </c>
      <c r="I58" s="21">
        <f t="shared" si="16"/>
        <v>22.295736521094668</v>
      </c>
      <c r="J58" s="20">
        <f t="shared" si="10"/>
        <v>30.34236554958785</v>
      </c>
      <c r="K58" s="21">
        <f t="shared" si="1"/>
        <v>20.068741392392436</v>
      </c>
      <c r="M58">
        <f t="shared" si="14"/>
        <v>1.5699999999999996</v>
      </c>
      <c r="N58">
        <f t="shared" si="11"/>
        <v>4.354604364015966</v>
      </c>
      <c r="O58" s="2">
        <f t="shared" si="12"/>
        <v>113.75098228424685</v>
      </c>
      <c r="P58" s="2">
        <f t="shared" si="13"/>
        <v>95.7934853048204</v>
      </c>
      <c r="R58" s="2">
        <f t="shared" si="15"/>
        <v>0.4108223460329296</v>
      </c>
    </row>
    <row r="59" spans="1:18" ht="12.75">
      <c r="A59" s="29">
        <f t="shared" si="2"/>
        <v>0.7799999999999998</v>
      </c>
      <c r="B59" s="25">
        <f t="shared" si="3"/>
        <v>77.99999999999999</v>
      </c>
      <c r="C59" s="24">
        <f t="shared" si="4"/>
        <v>0.6572844966913542</v>
      </c>
      <c r="D59" s="24">
        <f t="shared" si="5"/>
        <v>2.1651821267959583</v>
      </c>
      <c r="E59" s="21">
        <f t="shared" si="6"/>
        <v>0.3035700731854855</v>
      </c>
      <c r="F59" s="20">
        <f t="shared" si="7"/>
        <v>37.90021346701864</v>
      </c>
      <c r="G59" s="21">
        <f t="shared" si="8"/>
        <v>24.91122273316423</v>
      </c>
      <c r="H59" s="20">
        <f t="shared" si="9"/>
        <v>33.69362145303368</v>
      </c>
      <c r="I59" s="21">
        <f t="shared" si="16"/>
        <v>22.146295018466258</v>
      </c>
      <c r="J59" s="20">
        <f t="shared" si="10"/>
        <v>30.32753092900882</v>
      </c>
      <c r="K59" s="21">
        <f t="shared" si="1"/>
        <v>19.93381590256504</v>
      </c>
      <c r="M59">
        <f t="shared" si="14"/>
        <v>1.5599999999999996</v>
      </c>
      <c r="N59">
        <f t="shared" si="11"/>
        <v>4.330364253591917</v>
      </c>
      <c r="O59" s="2">
        <f t="shared" si="12"/>
        <v>113.70064040105589</v>
      </c>
      <c r="P59" s="2">
        <f t="shared" si="13"/>
        <v>95.15386167471077</v>
      </c>
      <c r="R59" s="2">
        <f t="shared" si="15"/>
        <v>0.4142463035441597</v>
      </c>
    </row>
    <row r="60" spans="1:18" ht="12.75">
      <c r="A60" s="29">
        <f t="shared" si="2"/>
        <v>0.7749999999999998</v>
      </c>
      <c r="B60" s="25">
        <f t="shared" si="3"/>
        <v>77.49999999999999</v>
      </c>
      <c r="C60" s="24">
        <f t="shared" si="4"/>
        <v>0.653125281149279</v>
      </c>
      <c r="D60" s="24">
        <f t="shared" si="5"/>
        <v>2.1531605646636396</v>
      </c>
      <c r="E60" s="21">
        <f t="shared" si="6"/>
        <v>0.3033332914729972</v>
      </c>
      <c r="F60" s="20">
        <f t="shared" si="7"/>
        <v>37.88081592006395</v>
      </c>
      <c r="G60" s="21">
        <f t="shared" si="8"/>
        <v>24.740918547955854</v>
      </c>
      <c r="H60" s="20">
        <f t="shared" si="9"/>
        <v>33.67537369572833</v>
      </c>
      <c r="I60" s="21">
        <f t="shared" si="16"/>
        <v>21.994237912829604</v>
      </c>
      <c r="J60" s="20">
        <f t="shared" si="10"/>
        <v>30.310383679880537</v>
      </c>
      <c r="K60" s="21">
        <f t="shared" si="1"/>
        <v>19.796477862664496</v>
      </c>
      <c r="M60">
        <f t="shared" si="14"/>
        <v>1.5499999999999996</v>
      </c>
      <c r="N60">
        <f t="shared" si="11"/>
        <v>4.306321129327279</v>
      </c>
      <c r="O60" s="2">
        <f t="shared" si="12"/>
        <v>113.64244776019186</v>
      </c>
      <c r="P60" s="2">
        <f t="shared" si="13"/>
        <v>94.50334760498716</v>
      </c>
      <c r="R60" s="2">
        <f t="shared" si="15"/>
        <v>0.41758232721225175</v>
      </c>
    </row>
    <row r="61" spans="1:18" ht="12.75">
      <c r="A61" s="29">
        <f t="shared" si="2"/>
        <v>0.7699999999999998</v>
      </c>
      <c r="B61" s="25">
        <f t="shared" si="3"/>
        <v>76.99999999999999</v>
      </c>
      <c r="C61" s="24">
        <f t="shared" si="4"/>
        <v>0.6489331362762087</v>
      </c>
      <c r="D61" s="24">
        <f t="shared" si="5"/>
        <v>2.1412334361948178</v>
      </c>
      <c r="E61" s="21">
        <f t="shared" si="6"/>
        <v>0.3030651050496515</v>
      </c>
      <c r="F61" s="20">
        <f t="shared" si="7"/>
        <v>37.85883786069472</v>
      </c>
      <c r="G61" s="21">
        <f t="shared" si="8"/>
        <v>24.567854388713098</v>
      </c>
      <c r="H61" s="20">
        <f t="shared" si="9"/>
        <v>33.654698978787884</v>
      </c>
      <c r="I61" s="21">
        <f t="shared" si="16"/>
        <v>21.83964935873654</v>
      </c>
      <c r="J61" s="20">
        <f t="shared" si="10"/>
        <v>30.29095633638256</v>
      </c>
      <c r="K61" s="21">
        <f t="shared" si="1"/>
        <v>19.656805296174433</v>
      </c>
      <c r="M61">
        <f t="shared" si="14"/>
        <v>1.5399999999999996</v>
      </c>
      <c r="N61">
        <f t="shared" si="11"/>
        <v>4.2824668723896355</v>
      </c>
      <c r="O61" s="2">
        <f t="shared" si="12"/>
        <v>113.57651358208416</v>
      </c>
      <c r="P61" s="2">
        <f t="shared" si="13"/>
        <v>93.8422912110145</v>
      </c>
      <c r="R61" s="2">
        <f t="shared" si="15"/>
        <v>0.42083250825001645</v>
      </c>
    </row>
    <row r="62" spans="1:18" ht="12.75">
      <c r="A62" s="29">
        <f t="shared" si="2"/>
        <v>0.7649999999999998</v>
      </c>
      <c r="B62" s="25">
        <f t="shared" si="3"/>
        <v>76.49999999999999</v>
      </c>
      <c r="C62" s="24">
        <f t="shared" si="4"/>
        <v>0.6447089105339896</v>
      </c>
      <c r="D62" s="24">
        <f t="shared" si="5"/>
        <v>2.129396892137697</v>
      </c>
      <c r="E62" s="21">
        <f t="shared" si="6"/>
        <v>0.30276596763826763</v>
      </c>
      <c r="F62" s="20">
        <f t="shared" si="7"/>
        <v>37.83431357735483</v>
      </c>
      <c r="G62" s="21">
        <f t="shared" si="8"/>
        <v>24.39211908725776</v>
      </c>
      <c r="H62" s="20">
        <f t="shared" si="9"/>
        <v>33.631629778149666</v>
      </c>
      <c r="I62" s="21">
        <f t="shared" si="16"/>
        <v>21.682611393753355</v>
      </c>
      <c r="J62" s="20">
        <f t="shared" si="10"/>
        <v>30.269279600201216</v>
      </c>
      <c r="K62" s="21">
        <f t="shared" si="1"/>
        <v>19.514874273694442</v>
      </c>
      <c r="M62">
        <f t="shared" si="14"/>
        <v>1.5299999999999996</v>
      </c>
      <c r="N62">
        <f t="shared" si="11"/>
        <v>4.258793784275394</v>
      </c>
      <c r="O62" s="2">
        <f t="shared" si="12"/>
        <v>113.50294073206449</v>
      </c>
      <c r="P62" s="2">
        <f t="shared" si="13"/>
        <v>93.17103180535783</v>
      </c>
      <c r="R62" s="2">
        <f t="shared" si="15"/>
        <v>0.4239988207530772</v>
      </c>
    </row>
    <row r="63" spans="1:18" ht="12.75">
      <c r="A63" s="29">
        <f t="shared" si="2"/>
        <v>0.7599999999999998</v>
      </c>
      <c r="B63" s="25">
        <f t="shared" si="3"/>
        <v>75.99999999999997</v>
      </c>
      <c r="C63" s="24">
        <f t="shared" si="4"/>
        <v>0.6404534331938355</v>
      </c>
      <c r="D63" s="24">
        <f t="shared" si="5"/>
        <v>2.11764727749084</v>
      </c>
      <c r="E63" s="21">
        <f t="shared" si="6"/>
        <v>0.30243631222320305</v>
      </c>
      <c r="F63" s="20">
        <f t="shared" si="7"/>
        <v>37.807275377974875</v>
      </c>
      <c r="G63" s="21">
        <f t="shared" si="8"/>
        <v>24.213799315528775</v>
      </c>
      <c r="H63" s="20">
        <f t="shared" si="9"/>
        <v>33.606196728458904</v>
      </c>
      <c r="I63" s="21">
        <f t="shared" si="16"/>
        <v>21.523204071328948</v>
      </c>
      <c r="J63" s="20">
        <f t="shared" si="10"/>
        <v>30.24538246101652</v>
      </c>
      <c r="K63" s="21">
        <f t="shared" si="1"/>
        <v>19.370759035418647</v>
      </c>
      <c r="M63">
        <f t="shared" si="14"/>
        <v>1.5199999999999996</v>
      </c>
      <c r="N63">
        <f t="shared" si="11"/>
        <v>4.23529455498168</v>
      </c>
      <c r="O63" s="2">
        <f t="shared" si="12"/>
        <v>113.42182613392463</v>
      </c>
      <c r="P63" s="2">
        <f t="shared" si="13"/>
        <v>92.48990045043735</v>
      </c>
      <c r="R63" s="2">
        <f t="shared" si="15"/>
        <v>0.42708313008125265</v>
      </c>
    </row>
    <row r="64" spans="1:18" ht="12.75">
      <c r="A64" s="29">
        <f t="shared" si="2"/>
        <v>0.7549999999999998</v>
      </c>
      <c r="B64" s="25">
        <f t="shared" si="3"/>
        <v>75.49999999999997</v>
      </c>
      <c r="C64" s="24">
        <f t="shared" si="4"/>
        <v>0.6361675153850661</v>
      </c>
      <c r="D64" s="24">
        <f t="shared" si="5"/>
        <v>2.105981117070496</v>
      </c>
      <c r="E64" s="21">
        <f t="shared" si="6"/>
        <v>0.30207655245741266</v>
      </c>
      <c r="F64" s="20">
        <f t="shared" si="7"/>
        <v>37.777753715264446</v>
      </c>
      <c r="G64" s="21">
        <f t="shared" si="8"/>
        <v>24.03297971786873</v>
      </c>
      <c r="H64" s="20">
        <f t="shared" si="9"/>
        <v>33.57842874026752</v>
      </c>
      <c r="I64" s="21">
        <f t="shared" si="16"/>
        <v>21.361505582230482</v>
      </c>
      <c r="J64" s="20">
        <f t="shared" si="10"/>
        <v>30.219292306057444</v>
      </c>
      <c r="K64" s="21">
        <f t="shared" si="1"/>
        <v>19.224532103039607</v>
      </c>
      <c r="M64">
        <f t="shared" si="14"/>
        <v>1.5099999999999996</v>
      </c>
      <c r="N64">
        <f t="shared" si="11"/>
        <v>4.211962234140992</v>
      </c>
      <c r="O64" s="2">
        <f t="shared" si="12"/>
        <v>113.33326114579332</v>
      </c>
      <c r="P64" s="2">
        <f t="shared" si="13"/>
        <v>91.79922046382573</v>
      </c>
      <c r="R64" s="2">
        <f t="shared" si="15"/>
        <v>0.43008720046055793</v>
      </c>
    </row>
    <row r="65" spans="1:18" ht="12.75">
      <c r="A65" s="29">
        <f t="shared" si="2"/>
        <v>0.7499999999999998</v>
      </c>
      <c r="B65" s="25">
        <f t="shared" si="3"/>
        <v>74.99999999999997</v>
      </c>
      <c r="C65" s="24">
        <f t="shared" si="4"/>
        <v>0.6318519510713534</v>
      </c>
      <c r="D65" s="24">
        <f t="shared" si="5"/>
        <v>2.094395102393195</v>
      </c>
      <c r="E65" s="21">
        <f t="shared" si="6"/>
        <v>0.30168708394579297</v>
      </c>
      <c r="F65" s="20">
        <f t="shared" si="7"/>
        <v>37.74577730080124</v>
      </c>
      <c r="G65" s="21">
        <f t="shared" si="8"/>
        <v>23.849743032216065</v>
      </c>
      <c r="H65" s="20">
        <f t="shared" si="9"/>
        <v>33.548353106781846</v>
      </c>
      <c r="I65" s="21">
        <f t="shared" si="16"/>
        <v>21.19759236575081</v>
      </c>
      <c r="J65" s="20">
        <f t="shared" si="10"/>
        <v>30.191035019909037</v>
      </c>
      <c r="K65" s="21">
        <f t="shared" si="1"/>
        <v>19.07626438219308</v>
      </c>
      <c r="M65">
        <f t="shared" si="14"/>
        <v>1.4999999999999996</v>
      </c>
      <c r="N65">
        <f t="shared" si="11"/>
        <v>4.18879020478639</v>
      </c>
      <c r="O65" s="2">
        <f t="shared" si="12"/>
        <v>113.23733190240371</v>
      </c>
      <c r="P65" s="2">
        <f t="shared" si="13"/>
        <v>91.0993078811682</v>
      </c>
      <c r="R65" s="2">
        <f t="shared" si="15"/>
        <v>0.43301270189221946</v>
      </c>
    </row>
    <row r="66" spans="1:18" ht="12.75">
      <c r="A66" s="29">
        <f t="shared" si="2"/>
        <v>0.7449999999999998</v>
      </c>
      <c r="B66" s="25">
        <f t="shared" si="3"/>
        <v>74.49999999999997</v>
      </c>
      <c r="C66" s="24">
        <f t="shared" si="4"/>
        <v>0.6275075179610288</v>
      </c>
      <c r="D66" s="24">
        <f t="shared" si="5"/>
        <v>2.082886079729044</v>
      </c>
      <c r="E66" s="21">
        <f t="shared" si="6"/>
        <v>0.3012682854180192</v>
      </c>
      <c r="F66" s="20">
        <f t="shared" si="7"/>
        <v>37.71137320910248</v>
      </c>
      <c r="G66" s="21">
        <f t="shared" si="8"/>
        <v>23.664170201345936</v>
      </c>
      <c r="H66" s="20">
        <f t="shared" si="9"/>
        <v>33.515995601266205</v>
      </c>
      <c r="I66" s="21">
        <f t="shared" si="16"/>
        <v>21.031539211743315</v>
      </c>
      <c r="J66" s="20">
        <f t="shared" si="10"/>
        <v>30.16063507560465</v>
      </c>
      <c r="K66" s="21">
        <f t="shared" si="1"/>
        <v>18.926025256421017</v>
      </c>
      <c r="M66">
        <f t="shared" si="14"/>
        <v>1.4899999999999995</v>
      </c>
      <c r="N66">
        <f t="shared" si="11"/>
        <v>4.165772159458088</v>
      </c>
      <c r="O66" s="2">
        <f t="shared" si="12"/>
        <v>113.13411962730744</v>
      </c>
      <c r="P66" s="2">
        <f t="shared" si="13"/>
        <v>90.3904718810913</v>
      </c>
      <c r="R66" s="2">
        <f t="shared" si="15"/>
        <v>0.43586121644395026</v>
      </c>
    </row>
    <row r="67" spans="1:18" ht="12.75">
      <c r="A67" s="29">
        <f t="shared" si="2"/>
        <v>0.7399999999999998</v>
      </c>
      <c r="B67" s="25">
        <f t="shared" si="3"/>
        <v>73.99999999999997</v>
      </c>
      <c r="C67" s="24">
        <f t="shared" si="4"/>
        <v>0.6231349783572853</v>
      </c>
      <c r="D67" s="24">
        <f t="shared" si="5"/>
        <v>2.0714510391994843</v>
      </c>
      <c r="E67" s="21">
        <f t="shared" si="6"/>
        <v>0.30082051980243607</v>
      </c>
      <c r="F67" s="20">
        <f t="shared" si="7"/>
        <v>37.67456697271568</v>
      </c>
      <c r="G67" s="21">
        <f t="shared" si="8"/>
        <v>23.47634047516328</v>
      </c>
      <c r="H67" s="20">
        <f t="shared" si="9"/>
        <v>33.48138056607082</v>
      </c>
      <c r="I67" s="21">
        <f t="shared" si="16"/>
        <v>20.86341935441057</v>
      </c>
      <c r="J67" s="20">
        <f t="shared" si="10"/>
        <v>30.128115617907607</v>
      </c>
      <c r="K67" s="21">
        <f t="shared" si="1"/>
        <v>18.773882673510645</v>
      </c>
      <c r="M67">
        <f t="shared" si="14"/>
        <v>1.4799999999999995</v>
      </c>
      <c r="N67">
        <f t="shared" si="11"/>
        <v>4.1429020783989685</v>
      </c>
      <c r="O67" s="2">
        <f t="shared" si="12"/>
        <v>113.02370091814704</v>
      </c>
      <c r="P67" s="2">
        <f t="shared" si="13"/>
        <v>89.6730151759337</v>
      </c>
      <c r="R67" s="2">
        <f t="shared" si="15"/>
        <v>0.4386342439892263</v>
      </c>
    </row>
    <row r="68" spans="1:18" ht="12.75">
      <c r="A68" s="29">
        <f t="shared" si="2"/>
        <v>0.7349999999999998</v>
      </c>
      <c r="B68" s="25">
        <f t="shared" si="3"/>
        <v>73.49999999999997</v>
      </c>
      <c r="C68" s="24">
        <f t="shared" si="4"/>
        <v>0.6187350799535075</v>
      </c>
      <c r="D68" s="24">
        <f t="shared" si="5"/>
        <v>2.060087104809012</v>
      </c>
      <c r="E68" s="21">
        <f t="shared" si="6"/>
        <v>0.3003441352111515</v>
      </c>
      <c r="F68" s="20">
        <f t="shared" si="7"/>
        <v>37.63538266923904</v>
      </c>
      <c r="G68" s="21">
        <f t="shared" si="8"/>
        <v>23.28633150493247</v>
      </c>
      <c r="H68" s="20">
        <f t="shared" si="9"/>
        <v>33.4445309941345</v>
      </c>
      <c r="I68" s="21">
        <f t="shared" si="16"/>
        <v>20.69330455866337</v>
      </c>
      <c r="J68" s="20">
        <f t="shared" si="10"/>
        <v>30.093498539576256</v>
      </c>
      <c r="K68" s="21">
        <f t="shared" si="1"/>
        <v>18.619903224965476</v>
      </c>
      <c r="M68">
        <f t="shared" si="14"/>
        <v>1.4699999999999995</v>
      </c>
      <c r="N68">
        <f t="shared" si="11"/>
        <v>4.120174209618024</v>
      </c>
      <c r="O68" s="2">
        <f t="shared" si="12"/>
        <v>112.90614800771712</v>
      </c>
      <c r="P68" s="2">
        <f t="shared" si="13"/>
        <v>88.94723437167687</v>
      </c>
      <c r="R68" s="2">
        <f t="shared" si="15"/>
        <v>0.4413332074521473</v>
      </c>
    </row>
    <row r="69" spans="1:18" ht="12.75">
      <c r="A69" s="29">
        <f t="shared" si="2"/>
        <v>0.7299999999999998</v>
      </c>
      <c r="B69" s="25">
        <f t="shared" si="3"/>
        <v>72.99999999999997</v>
      </c>
      <c r="C69" s="24">
        <f t="shared" si="4"/>
        <v>0.6143085565784083</v>
      </c>
      <c r="D69" s="24">
        <f t="shared" si="5"/>
        <v>2.0487915253138484</v>
      </c>
      <c r="E69" s="21">
        <f t="shared" si="6"/>
        <v>0.29983946584526416</v>
      </c>
      <c r="F69" s="20">
        <f t="shared" si="7"/>
        <v>37.59384300107309</v>
      </c>
      <c r="G69" s="21">
        <f t="shared" si="8"/>
        <v>23.09421943022451</v>
      </c>
      <c r="H69" s="20">
        <f t="shared" si="9"/>
        <v>33.405468603710524</v>
      </c>
      <c r="I69" s="21">
        <f t="shared" si="16"/>
        <v>20.52126519977075</v>
      </c>
      <c r="J69" s="20">
        <f t="shared" si="10"/>
        <v>30.056804551311085</v>
      </c>
      <c r="K69" s="21">
        <f t="shared" si="1"/>
        <v>18.464152219275245</v>
      </c>
      <c r="M69">
        <f t="shared" si="14"/>
        <v>1.4599999999999995</v>
      </c>
      <c r="N69">
        <f t="shared" si="11"/>
        <v>4.097583050627697</v>
      </c>
      <c r="O69" s="2">
        <f t="shared" si="12"/>
        <v>112.78152900321928</v>
      </c>
      <c r="P69" s="2">
        <f t="shared" si="13"/>
        <v>88.213420300059</v>
      </c>
      <c r="R69" s="2">
        <f t="shared" si="15"/>
        <v>0.4439594576084624</v>
      </c>
    </row>
    <row r="70" spans="1:18" ht="12.75">
      <c r="A70" s="29">
        <f t="shared" si="2"/>
        <v>0.7249999999999998</v>
      </c>
      <c r="B70" s="25">
        <f t="shared" si="3"/>
        <v>72.49999999999997</v>
      </c>
      <c r="C70" s="24">
        <f t="shared" si="4"/>
        <v>0.609856128895189</v>
      </c>
      <c r="D70" s="24">
        <f t="shared" si="5"/>
        <v>2.0375616658421922</v>
      </c>
      <c r="E70" s="21">
        <f t="shared" si="6"/>
        <v>0.2993068328281074</v>
      </c>
      <c r="F70" s="20">
        <f t="shared" si="7"/>
        <v>37.54996936860973</v>
      </c>
      <c r="G70" s="21">
        <f t="shared" si="8"/>
        <v>22.900078959273255</v>
      </c>
      <c r="H70" s="20">
        <f t="shared" si="9"/>
        <v>33.364213906975564</v>
      </c>
      <c r="I70" s="21">
        <f t="shared" si="16"/>
        <v>20.347370336939147</v>
      </c>
      <c r="J70" s="20">
        <f t="shared" si="10"/>
        <v>30.018053246000225</v>
      </c>
      <c r="K70" s="21">
        <f t="shared" si="1"/>
        <v>18.30669374957536</v>
      </c>
      <c r="M70">
        <f t="shared" si="14"/>
        <v>1.4499999999999995</v>
      </c>
      <c r="N70">
        <f t="shared" si="11"/>
        <v>4.0751233316843845</v>
      </c>
      <c r="O70" s="2">
        <f t="shared" si="12"/>
        <v>112.64990810582918</v>
      </c>
      <c r="P70" s="2">
        <f t="shared" si="13"/>
        <v>87.47185832551307</v>
      </c>
      <c r="R70" s="2">
        <f t="shared" si="15"/>
        <v>0.44651427748729394</v>
      </c>
    </row>
    <row r="71" spans="1:18" ht="12.75">
      <c r="A71" s="29">
        <f t="shared" si="2"/>
        <v>0.7199999999999998</v>
      </c>
      <c r="B71" s="25">
        <f t="shared" si="3"/>
        <v>71.99999999999997</v>
      </c>
      <c r="C71" s="24">
        <f t="shared" si="4"/>
        <v>0.6053785050585118</v>
      </c>
      <c r="D71" s="24">
        <f t="shared" si="5"/>
        <v>2.0263950001907194</v>
      </c>
      <c r="E71" s="21">
        <f t="shared" si="6"/>
        <v>0.29874654497348</v>
      </c>
      <c r="F71" s="20">
        <f t="shared" si="7"/>
        <v>37.503781937484376</v>
      </c>
      <c r="G71" s="21">
        <f t="shared" si="8"/>
        <v>22.70398344335471</v>
      </c>
      <c r="H71" s="20">
        <f t="shared" si="9"/>
        <v>33.320786273105995</v>
      </c>
      <c r="I71" s="21">
        <f t="shared" si="16"/>
        <v>20.171687781387085</v>
      </c>
      <c r="J71" s="20">
        <f t="shared" si="10"/>
        <v>29.9772631578088</v>
      </c>
      <c r="K71" s="21">
        <f t="shared" si="1"/>
        <v>18.14759075621989</v>
      </c>
      <c r="M71">
        <f t="shared" si="14"/>
        <v>1.4399999999999995</v>
      </c>
      <c r="N71">
        <f t="shared" si="11"/>
        <v>4.052790000381439</v>
      </c>
      <c r="O71" s="2">
        <f t="shared" si="12"/>
        <v>112.51134581245313</v>
      </c>
      <c r="P71" s="2">
        <f t="shared" si="13"/>
        <v>86.72282862927486</v>
      </c>
      <c r="R71" s="2">
        <f t="shared" si="15"/>
        <v>0.4489988864128731</v>
      </c>
    </row>
    <row r="72" spans="1:18" ht="12.75">
      <c r="A72" s="29">
        <f t="shared" si="2"/>
        <v>0.7149999999999997</v>
      </c>
      <c r="B72" s="25">
        <f t="shared" si="3"/>
        <v>71.49999999999997</v>
      </c>
      <c r="C72" s="24">
        <f t="shared" si="4"/>
        <v>0.600876381332708</v>
      </c>
      <c r="D72" s="24">
        <f t="shared" si="5"/>
        <v>2.0152891037307152</v>
      </c>
      <c r="E72" s="21">
        <f t="shared" si="6"/>
        <v>0.2981588994950462</v>
      </c>
      <c r="F72" s="20">
        <f t="shared" si="7"/>
        <v>37.455299700444606</v>
      </c>
      <c r="G72" s="21">
        <f t="shared" si="8"/>
        <v>22.506004945735217</v>
      </c>
      <c r="H72" s="20">
        <f t="shared" si="9"/>
        <v>33.27520398633879</v>
      </c>
      <c r="I72" s="21">
        <f t="shared" si="16"/>
        <v>19.994284159418953</v>
      </c>
      <c r="J72" s="20">
        <f t="shared" si="10"/>
        <v>29.934451816595203</v>
      </c>
      <c r="K72" s="21">
        <f t="shared" si="1"/>
        <v>17.986905084734033</v>
      </c>
      <c r="M72">
        <f t="shared" si="14"/>
        <v>1.4299999999999995</v>
      </c>
      <c r="N72">
        <f t="shared" si="11"/>
        <v>4.0305782074614305</v>
      </c>
      <c r="O72" s="2">
        <f t="shared" si="12"/>
        <v>112.36589910133381</v>
      </c>
      <c r="P72" s="2">
        <f t="shared" si="13"/>
        <v>85.96660647274568</v>
      </c>
      <c r="R72" s="2">
        <f t="shared" si="15"/>
        <v>0.4514144437210667</v>
      </c>
    </row>
    <row r="73" spans="1:18" ht="12.75">
      <c r="A73" s="29">
        <f t="shared" si="2"/>
        <v>0.7099999999999997</v>
      </c>
      <c r="B73" s="25">
        <f t="shared" si="3"/>
        <v>70.99999999999997</v>
      </c>
      <c r="C73" s="24">
        <f t="shared" si="4"/>
        <v>0.5963504426743182</v>
      </c>
      <c r="D73" s="24">
        <f t="shared" si="5"/>
        <v>2.004241646864782</v>
      </c>
      <c r="E73" s="21">
        <f t="shared" si="6"/>
        <v>0.29754418266239707</v>
      </c>
      <c r="F73" s="20">
        <f t="shared" si="7"/>
        <v>37.404540534327666</v>
      </c>
      <c r="G73" s="21">
        <f t="shared" si="8"/>
        <v>22.306214305675784</v>
      </c>
      <c r="H73" s="20">
        <f t="shared" si="9"/>
        <v>33.22748429947696</v>
      </c>
      <c r="I73" s="21">
        <f t="shared" si="16"/>
        <v>19.815224970947046</v>
      </c>
      <c r="J73" s="20">
        <f t="shared" si="10"/>
        <v>29.889635798083862</v>
      </c>
      <c r="K73" s="21">
        <f t="shared" si="1"/>
        <v>17.824697539561463</v>
      </c>
      <c r="M73">
        <f t="shared" si="14"/>
        <v>1.4199999999999995</v>
      </c>
      <c r="N73">
        <f t="shared" si="11"/>
        <v>4.008483293729564</v>
      </c>
      <c r="O73" s="2">
        <f t="shared" si="12"/>
        <v>112.21362160298298</v>
      </c>
      <c r="P73" s="2">
        <f t="shared" si="13"/>
        <v>85.20346244197083</v>
      </c>
      <c r="R73" s="2">
        <f t="shared" si="15"/>
        <v>0.4537620521815372</v>
      </c>
    </row>
    <row r="74" spans="1:18" ht="12.75">
      <c r="A74" s="29">
        <f t="shared" si="2"/>
        <v>0.7049999999999997</v>
      </c>
      <c r="B74" s="25">
        <f t="shared" si="3"/>
        <v>70.49999999999997</v>
      </c>
      <c r="C74" s="24">
        <f t="shared" si="4"/>
        <v>0.5918013632817661</v>
      </c>
      <c r="D74" s="24">
        <f t="shared" si="5"/>
        <v>1.9932503889816517</v>
      </c>
      <c r="E74" s="21">
        <f t="shared" si="6"/>
        <v>0.29690267040866675</v>
      </c>
      <c r="F74" s="20">
        <f t="shared" si="7"/>
        <v>37.3515212525848</v>
      </c>
      <c r="G74" s="21">
        <f t="shared" si="8"/>
        <v>22.104681197927547</v>
      </c>
      <c r="H74" s="20">
        <f t="shared" si="9"/>
        <v>33.17764348324874</v>
      </c>
      <c r="I74" s="21">
        <f t="shared" si="16"/>
        <v>19.634574643863008</v>
      </c>
      <c r="J74" s="20">
        <f t="shared" si="10"/>
        <v>29.842830770176736</v>
      </c>
      <c r="K74" s="21">
        <f t="shared" si="1"/>
        <v>17.661027933977632</v>
      </c>
      <c r="M74">
        <f t="shared" si="14"/>
        <v>1.4099999999999995</v>
      </c>
      <c r="N74">
        <f t="shared" si="11"/>
        <v>3.9865007779633035</v>
      </c>
      <c r="O74" s="2">
        <f t="shared" si="12"/>
        <v>112.0545637577544</v>
      </c>
      <c r="P74" s="2">
        <f t="shared" si="13"/>
        <v>84.43366267489554</v>
      </c>
      <c r="R74" s="2">
        <f t="shared" si="15"/>
        <v>0.4560427611529429</v>
      </c>
    </row>
    <row r="75" spans="1:18" ht="12.75">
      <c r="A75" s="29">
        <f t="shared" si="2"/>
        <v>0.6999999999999997</v>
      </c>
      <c r="B75" s="25">
        <f t="shared" si="3"/>
        <v>69.99999999999997</v>
      </c>
      <c r="C75" s="24">
        <f t="shared" si="4"/>
        <v>0.5872298071147126</v>
      </c>
      <c r="D75" s="24">
        <f t="shared" si="5"/>
        <v>1.982313172862384</v>
      </c>
      <c r="E75" s="21">
        <f t="shared" si="6"/>
        <v>0.29623462889406893</v>
      </c>
      <c r="F75" s="20">
        <f t="shared" si="7"/>
        <v>37.29625765374282</v>
      </c>
      <c r="G75" s="21">
        <f t="shared" si="8"/>
        <v>21.901474188108022</v>
      </c>
      <c r="H75" s="20">
        <f t="shared" si="9"/>
        <v>33.12569687188561</v>
      </c>
      <c r="I75" s="21">
        <f t="shared" si="16"/>
        <v>19.452396584617826</v>
      </c>
      <c r="J75" s="20">
        <f t="shared" si="10"/>
        <v>29.794051535744522</v>
      </c>
      <c r="K75" s="21">
        <f t="shared" si="1"/>
        <v>17.495955136501063</v>
      </c>
      <c r="M75">
        <f t="shared" si="14"/>
        <v>1.3999999999999995</v>
      </c>
      <c r="N75">
        <f t="shared" si="11"/>
        <v>3.964626345724768</v>
      </c>
      <c r="O75" s="2">
        <f t="shared" si="12"/>
        <v>111.88877296122845</v>
      </c>
      <c r="P75" s="2">
        <f t="shared" si="13"/>
        <v>83.65746907288671</v>
      </c>
      <c r="R75" s="2">
        <f t="shared" si="15"/>
        <v>0.45825756949558416</v>
      </c>
    </row>
    <row r="76" spans="1:18" ht="12.75">
      <c r="A76" s="29">
        <f t="shared" si="2"/>
        <v>0.6949999999999997</v>
      </c>
      <c r="B76" s="25">
        <f t="shared" si="3"/>
        <v>69.49999999999997</v>
      </c>
      <c r="C76" s="24">
        <f t="shared" si="4"/>
        <v>0.5826364283854049</v>
      </c>
      <c r="D76" s="24">
        <f t="shared" si="5"/>
        <v>1.9714279194962678</v>
      </c>
      <c r="E76" s="21">
        <f t="shared" si="6"/>
        <v>0.2955403150292596</v>
      </c>
      <c r="F76" s="20">
        <f t="shared" si="7"/>
        <v>37.23876456615203</v>
      </c>
      <c r="G76" s="21">
        <f t="shared" si="8"/>
        <v>21.696660784307788</v>
      </c>
      <c r="H76" s="20">
        <f t="shared" si="9"/>
        <v>33.07165890524551</v>
      </c>
      <c r="I76" s="21">
        <f t="shared" si="16"/>
        <v>19.268753225332613</v>
      </c>
      <c r="J76" s="20">
        <f t="shared" si="10"/>
        <v>29.743312072202553</v>
      </c>
      <c r="K76" s="21">
        <f t="shared" si="1"/>
        <v>17.32953711410059</v>
      </c>
      <c r="M76">
        <f t="shared" si="14"/>
        <v>1.3899999999999995</v>
      </c>
      <c r="N76">
        <f t="shared" si="11"/>
        <v>3.9428558389925357</v>
      </c>
      <c r="O76" s="2">
        <f t="shared" si="12"/>
        <v>111.71629369845608</v>
      </c>
      <c r="P76" s="2">
        <f t="shared" si="13"/>
        <v>82.87513949785591</v>
      </c>
      <c r="R76" s="2">
        <f t="shared" si="15"/>
        <v>0.4604074282632722</v>
      </c>
    </row>
    <row r="77" spans="1:18" ht="12.75">
      <c r="A77" s="29">
        <f t="shared" si="2"/>
        <v>0.6899999999999997</v>
      </c>
      <c r="B77" s="25">
        <f t="shared" si="3"/>
        <v>68.99999999999997</v>
      </c>
      <c r="C77" s="24">
        <f t="shared" si="4"/>
        <v>0.5780218720241275</v>
      </c>
      <c r="D77" s="24">
        <f t="shared" si="5"/>
        <v>1.9605926232691564</v>
      </c>
      <c r="E77" s="21">
        <f t="shared" si="6"/>
        <v>0.2948199769620243</v>
      </c>
      <c r="F77" s="20">
        <f t="shared" si="7"/>
        <v>37.179055889332986</v>
      </c>
      <c r="G77" s="21">
        <f t="shared" si="8"/>
        <v>21.490307485241914</v>
      </c>
      <c r="H77" s="20">
        <f t="shared" si="9"/>
        <v>33.015543167773274</v>
      </c>
      <c r="I77" s="21">
        <f t="shared" si="16"/>
        <v>19.0837060677297</v>
      </c>
      <c r="J77" s="20">
        <f t="shared" si="10"/>
        <v>29.690625568144245</v>
      </c>
      <c r="K77" s="21">
        <f t="shared" si="1"/>
        <v>17.16183097246616</v>
      </c>
      <c r="M77">
        <f t="shared" si="14"/>
        <v>1.3799999999999994</v>
      </c>
      <c r="N77">
        <f t="shared" si="11"/>
        <v>3.921185246538313</v>
      </c>
      <c r="O77" s="2">
        <f t="shared" si="12"/>
        <v>111.53716766799894</v>
      </c>
      <c r="P77" s="2">
        <f t="shared" si="13"/>
        <v>82.08692795618421</v>
      </c>
      <c r="R77" s="2">
        <f t="shared" si="15"/>
        <v>0.46249324319388724</v>
      </c>
    </row>
    <row r="78" spans="1:18" ht="12.75">
      <c r="A78" s="29">
        <f t="shared" si="2"/>
        <v>0.6849999999999997</v>
      </c>
      <c r="B78" s="25">
        <f t="shared" si="3"/>
        <v>68.49999999999997</v>
      </c>
      <c r="C78" s="24">
        <f t="shared" si="4"/>
        <v>0.5733867741206828</v>
      </c>
      <c r="D78" s="24">
        <f t="shared" si="5"/>
        <v>1.9498053474908468</v>
      </c>
      <c r="E78" s="21">
        <f t="shared" si="6"/>
        <v>0.2940738545304326</v>
      </c>
      <c r="F78" s="20">
        <f t="shared" si="7"/>
        <v>37.11714463220209</v>
      </c>
      <c r="G78" s="21">
        <f t="shared" si="8"/>
        <v>21.282479825229178</v>
      </c>
      <c r="H78" s="20">
        <f t="shared" si="9"/>
        <v>32.95736242456038</v>
      </c>
      <c r="I78" s="21">
        <f t="shared" si="16"/>
        <v>18.89731572414488</v>
      </c>
      <c r="J78" s="20">
        <f t="shared" si="10"/>
        <v>29.636004457277064</v>
      </c>
      <c r="K78" s="21">
        <f t="shared" si="1"/>
        <v>16.992892993584274</v>
      </c>
      <c r="M78">
        <f t="shared" si="14"/>
        <v>1.3699999999999994</v>
      </c>
      <c r="N78">
        <f t="shared" si="11"/>
        <v>3.8996106949816935</v>
      </c>
      <c r="O78" s="2">
        <f t="shared" si="12"/>
        <v>111.35143389660627</v>
      </c>
      <c r="P78" s="2">
        <f t="shared" si="13"/>
        <v>81.29308477053024</v>
      </c>
      <c r="R78" s="2">
        <f t="shared" si="15"/>
        <v>0.4645158770160608</v>
      </c>
    </row>
    <row r="79" spans="1:18" ht="12.75">
      <c r="A79" s="29">
        <f t="shared" si="2"/>
        <v>0.6799999999999997</v>
      </c>
      <c r="B79" s="25">
        <f t="shared" si="3"/>
        <v>67.99999999999997</v>
      </c>
      <c r="C79" s="24">
        <f t="shared" si="4"/>
        <v>0.5687317623436562</v>
      </c>
      <c r="D79" s="24">
        <f t="shared" si="5"/>
        <v>1.939064220231536</v>
      </c>
      <c r="E79" s="21">
        <f t="shared" si="6"/>
        <v>0.29330217968528455</v>
      </c>
      <c r="F79" s="20">
        <f t="shared" si="7"/>
        <v>37.0530429484276</v>
      </c>
      <c r="G79" s="21">
        <f t="shared" si="8"/>
        <v>21.073242416254413</v>
      </c>
      <c r="H79" s="20">
        <f t="shared" si="9"/>
        <v>32.89712865473932</v>
      </c>
      <c r="I79" s="21">
        <f aca="true" t="shared" si="17" ref="I79:I110">H79*$C79</f>
        <v>18.709641955855883</v>
      </c>
      <c r="J79" s="20">
        <f t="shared" si="10"/>
        <v>29.579460449881008</v>
      </c>
      <c r="K79" s="21">
        <f aca="true" t="shared" si="18" ref="K79:K142">J79*$C79</f>
        <v>16.8227786708353</v>
      </c>
      <c r="M79">
        <f t="shared" si="14"/>
        <v>1.3599999999999994</v>
      </c>
      <c r="N79">
        <f t="shared" si="11"/>
        <v>3.878128440463072</v>
      </c>
      <c r="O79" s="2">
        <f t="shared" si="12"/>
        <v>111.15912884528281</v>
      </c>
      <c r="P79" s="2">
        <f t="shared" si="13"/>
        <v>80.49385674049645</v>
      </c>
      <c r="R79" s="2">
        <f t="shared" si="15"/>
        <v>0.4664761515876241</v>
      </c>
    </row>
    <row r="80" spans="1:18" ht="12.75">
      <c r="A80" s="29">
        <f aca="true" t="shared" si="19" ref="A80:A143">M80*$D$3</f>
        <v>0.6749999999999997</v>
      </c>
      <c r="B80" s="25">
        <f aca="true" t="shared" si="20" ref="B80:B143">A80/(2*$D$3)*100</f>
        <v>67.49999999999997</v>
      </c>
      <c r="C80" s="24">
        <f aca="true" t="shared" si="21" ref="C80:C143">(N80-SIN(N80))/2*$D$3^2</f>
        <v>0.5640574563390803</v>
      </c>
      <c r="D80" s="24">
        <f aca="true" t="shared" si="22" ref="D80:D143">N80*$D$3</f>
        <v>1.9283674304404061</v>
      </c>
      <c r="E80" s="21">
        <f aca="true" t="shared" si="23" ref="E80:E143">C80/D80</f>
        <v>0.2925051768843966</v>
      </c>
      <c r="F80" s="20">
        <f aca="true" t="shared" si="24" ref="F80:F143">(100/(1+$D$4/SQRT($E80)))*SQRT($E80)</f>
        <v>36.986762169142445</v>
      </c>
      <c r="G80" s="21">
        <f aca="true" t="shared" si="25" ref="G80:G143">F80*$C80</f>
        <v>20.862658987345014</v>
      </c>
      <c r="H80" s="20">
        <f aca="true" t="shared" si="26" ref="H80:H143">(100/(1+$E$4/SQRT($E80)))*SQRT($E80)</f>
        <v>32.8348530824245</v>
      </c>
      <c r="I80" s="21">
        <f t="shared" si="17"/>
        <v>18.520743708939776</v>
      </c>
      <c r="J80" s="20">
        <f aca="true" t="shared" si="27" ref="J80:J143">(100/(1+$F$4/SQRT($E80)))*SQRT($E80)</f>
        <v>29.521004561987738</v>
      </c>
      <c r="K80" s="21">
        <f t="shared" si="18"/>
        <v>16.65154274180919</v>
      </c>
      <c r="M80">
        <f t="shared" si="14"/>
        <v>1.3499999999999994</v>
      </c>
      <c r="N80">
        <f aca="true" t="shared" si="28" ref="N80:N143">2*ACOS(1-M80)</f>
        <v>3.8567348608808123</v>
      </c>
      <c r="O80" s="2">
        <f aca="true" t="shared" si="29" ref="O80:O143">F80/$F$15*100</f>
        <v>110.96028650742733</v>
      </c>
      <c r="P80" s="2">
        <f aca="true" t="shared" si="30" ref="P80:P143">G80/$G$15*100</f>
        <v>79.68948729303634</v>
      </c>
      <c r="R80" s="2">
        <f t="shared" si="15"/>
        <v>0.46837484987988</v>
      </c>
    </row>
    <row r="81" spans="1:18" ht="12.75">
      <c r="A81" s="29">
        <f t="shared" si="19"/>
        <v>0.6699999999999997</v>
      </c>
      <c r="B81" s="25">
        <f t="shared" si="20"/>
        <v>66.99999999999997</v>
      </c>
      <c r="C81" s="24">
        <f t="shared" si="21"/>
        <v>0.5593644681099738</v>
      </c>
      <c r="D81" s="24">
        <f t="shared" si="22"/>
        <v>1.9177132243220576</v>
      </c>
      <c r="E81" s="21">
        <f t="shared" si="23"/>
        <v>0.291683063461023</v>
      </c>
      <c r="F81" s="20">
        <f t="shared" si="24"/>
        <v>36.91831283321741</v>
      </c>
      <c r="G81" s="21">
        <f t="shared" si="25"/>
        <v>20.65079242147028</v>
      </c>
      <c r="H81" s="20">
        <f t="shared" si="26"/>
        <v>32.77054620539031</v>
      </c>
      <c r="I81" s="21">
        <f t="shared" si="17"/>
        <v>18.33067914785147</v>
      </c>
      <c r="J81" s="20">
        <f t="shared" si="27"/>
        <v>29.460647142458757</v>
      </c>
      <c r="K81" s="21">
        <f t="shared" si="18"/>
        <v>16.47923921901706</v>
      </c>
      <c r="M81">
        <f aca="true" t="shared" si="31" ref="M81:M144">M80-0.01</f>
        <v>1.3399999999999994</v>
      </c>
      <c r="N81">
        <f t="shared" si="28"/>
        <v>3.835426448644115</v>
      </c>
      <c r="O81" s="2">
        <f t="shared" si="29"/>
        <v>110.75493849965224</v>
      </c>
      <c r="P81" s="2">
        <f t="shared" si="30"/>
        <v>78.88021662339949</v>
      </c>
      <c r="R81" s="2">
        <f aca="true" t="shared" si="32" ref="R81:R144">$D$3*SIN(N81/2)</f>
        <v>0.47021271782035</v>
      </c>
    </row>
    <row r="82" spans="1:18" ht="12.75">
      <c r="A82" s="29">
        <f t="shared" si="19"/>
        <v>0.6649999999999997</v>
      </c>
      <c r="B82" s="25">
        <f t="shared" si="20"/>
        <v>66.49999999999997</v>
      </c>
      <c r="C82" s="24">
        <f t="shared" si="21"/>
        <v>0.5546534023781109</v>
      </c>
      <c r="D82" s="24">
        <f t="shared" si="22"/>
        <v>1.9070999019488764</v>
      </c>
      <c r="E82" s="21">
        <f t="shared" si="23"/>
        <v>0.29083604996849266</v>
      </c>
      <c r="F82" s="20">
        <f t="shared" si="24"/>
        <v>36.847704715278766</v>
      </c>
      <c r="G82" s="21">
        <f t="shared" si="25"/>
        <v>20.437704790153326</v>
      </c>
      <c r="H82" s="20">
        <f t="shared" si="26"/>
        <v>32.70421782165884</v>
      </c>
      <c r="I82" s="21">
        <f t="shared" si="17"/>
        <v>18.139505686897923</v>
      </c>
      <c r="J82" s="20">
        <f t="shared" si="27"/>
        <v>29.39839789812391</v>
      </c>
      <c r="K82" s="21">
        <f t="shared" si="18"/>
        <v>16.30592141865993</v>
      </c>
      <c r="M82">
        <f t="shared" si="31"/>
        <v>1.3299999999999994</v>
      </c>
      <c r="N82">
        <f t="shared" si="28"/>
        <v>3.8141998038977527</v>
      </c>
      <c r="O82" s="2">
        <f t="shared" si="29"/>
        <v>110.54311414583628</v>
      </c>
      <c r="P82" s="2">
        <f t="shared" si="30"/>
        <v>78.06628182733942</v>
      </c>
      <c r="R82" s="2">
        <f t="shared" si="32"/>
        <v>0.4719904660054058</v>
      </c>
    </row>
    <row r="83" spans="1:18" ht="12.75">
      <c r="A83" s="29">
        <f t="shared" si="19"/>
        <v>0.6599999999999997</v>
      </c>
      <c r="B83" s="25">
        <f t="shared" si="20"/>
        <v>65.99999999999997</v>
      </c>
      <c r="C83" s="24">
        <f t="shared" si="21"/>
        <v>0.5499248569292743</v>
      </c>
      <c r="D83" s="24">
        <f t="shared" si="22"/>
        <v>1.896525814089526</v>
      </c>
      <c r="E83" s="21">
        <f t="shared" si="23"/>
        <v>0.28996434050294184</v>
      </c>
      <c r="F83" s="20">
        <f t="shared" si="24"/>
        <v>36.77494685163621</v>
      </c>
      <c r="G83" s="21">
        <f t="shared" si="25"/>
        <v>20.22345738596771</v>
      </c>
      <c r="H83" s="20">
        <f t="shared" si="26"/>
        <v>32.63587705415255</v>
      </c>
      <c r="I83" s="21">
        <f t="shared" si="17"/>
        <v>17.94728001976623</v>
      </c>
      <c r="J83" s="20">
        <f t="shared" si="27"/>
        <v>29.33426591712578</v>
      </c>
      <c r="K83" s="21">
        <f t="shared" si="18"/>
        <v>16.13164198760068</v>
      </c>
      <c r="M83">
        <f t="shared" si="31"/>
        <v>1.3199999999999994</v>
      </c>
      <c r="N83">
        <f t="shared" si="28"/>
        <v>3.793051628179052</v>
      </c>
      <c r="O83" s="2">
        <f t="shared" si="29"/>
        <v>110.3248405549086</v>
      </c>
      <c r="P83" s="2">
        <f t="shared" si="30"/>
        <v>77.24791702524146</v>
      </c>
      <c r="R83" s="2">
        <f t="shared" si="32"/>
        <v>0.4737087712930806</v>
      </c>
    </row>
    <row r="84" spans="1:18" ht="12.75">
      <c r="A84" s="29">
        <f t="shared" si="19"/>
        <v>0.6549999999999997</v>
      </c>
      <c r="B84" s="25">
        <f t="shared" si="20"/>
        <v>65.49999999999997</v>
      </c>
      <c r="C84" s="24">
        <f t="shared" si="21"/>
        <v>0.5451794229431377</v>
      </c>
      <c r="D84" s="24">
        <f t="shared" si="22"/>
        <v>1.8859893592356203</v>
      </c>
      <c r="E84" s="21">
        <f t="shared" si="23"/>
        <v>0.2890681330058487</v>
      </c>
      <c r="F84" s="20">
        <f t="shared" si="24"/>
        <v>36.700047564270946</v>
      </c>
      <c r="G84" s="21">
        <f t="shared" si="25"/>
        <v>20.00811075307494</v>
      </c>
      <c r="H84" s="20">
        <f t="shared" si="26"/>
        <v>32.56553237355286</v>
      </c>
      <c r="I84" s="21">
        <f t="shared" si="17"/>
        <v>17.75405814724962</v>
      </c>
      <c r="J84" s="20">
        <f t="shared" si="27"/>
        <v>29.268259690601816</v>
      </c>
      <c r="K84" s="21">
        <f t="shared" si="18"/>
        <v>15.956452928672196</v>
      </c>
      <c r="M84">
        <f t="shared" si="31"/>
        <v>1.3099999999999994</v>
      </c>
      <c r="N84">
        <f t="shared" si="28"/>
        <v>3.7719787184712406</v>
      </c>
      <c r="O84" s="2">
        <f t="shared" si="29"/>
        <v>110.10014269281282</v>
      </c>
      <c r="P84" s="2">
        <f t="shared" si="30"/>
        <v>76.42535347876756</v>
      </c>
      <c r="R84" s="2">
        <f t="shared" si="32"/>
        <v>0.4753682782853733</v>
      </c>
    </row>
    <row r="85" spans="1:18" ht="12.75">
      <c r="A85" s="29">
        <f t="shared" si="19"/>
        <v>0.6499999999999997</v>
      </c>
      <c r="B85" s="25">
        <f t="shared" si="20"/>
        <v>64.99999999999997</v>
      </c>
      <c r="C85" s="24">
        <f t="shared" si="21"/>
        <v>0.5404176853088442</v>
      </c>
      <c r="D85" s="24">
        <f t="shared" si="22"/>
        <v>1.8754889808102935</v>
      </c>
      <c r="E85" s="21">
        <f t="shared" si="23"/>
        <v>0.28814761954792184</v>
      </c>
      <c r="F85" s="20">
        <f t="shared" si="24"/>
        <v>36.62301448302011</v>
      </c>
      <c r="G85" s="21">
        <f t="shared" si="25"/>
        <v>19.791724715946003</v>
      </c>
      <c r="H85" s="20">
        <f t="shared" si="26"/>
        <v>32.493191619492016</v>
      </c>
      <c r="I85" s="21">
        <f t="shared" si="17"/>
        <v>17.55989540330261</v>
      </c>
      <c r="J85" s="20">
        <f t="shared" si="27"/>
        <v>29.200387132823707</v>
      </c>
      <c r="K85" s="21">
        <f t="shared" si="18"/>
        <v>15.780405624442745</v>
      </c>
      <c r="M85">
        <f t="shared" si="31"/>
        <v>1.2999999999999994</v>
      </c>
      <c r="N85">
        <f t="shared" si="28"/>
        <v>3.750977961620587</v>
      </c>
      <c r="O85" s="2">
        <f t="shared" si="29"/>
        <v>109.86904344906033</v>
      </c>
      <c r="P85" s="2">
        <f t="shared" si="30"/>
        <v>75.59881970056426</v>
      </c>
      <c r="R85" s="2">
        <f t="shared" si="32"/>
        <v>0.47696960070847294</v>
      </c>
    </row>
    <row r="86" spans="1:18" ht="12.75">
      <c r="A86" s="29">
        <f t="shared" si="19"/>
        <v>0.6449999999999997</v>
      </c>
      <c r="B86" s="25">
        <f t="shared" si="20"/>
        <v>64.49999999999997</v>
      </c>
      <c r="C86" s="24">
        <f t="shared" si="21"/>
        <v>0.5356402229272582</v>
      </c>
      <c r="D86" s="24">
        <f t="shared" si="22"/>
        <v>1.8650231645438784</v>
      </c>
      <c r="E86" s="21">
        <f t="shared" si="23"/>
        <v>0.2872029865957497</v>
      </c>
      <c r="F86" s="20">
        <f t="shared" si="24"/>
        <v>36.543854566080064</v>
      </c>
      <c r="G86" s="21">
        <f t="shared" si="25"/>
        <v>19.574358406396428</v>
      </c>
      <c r="H86" s="20">
        <f t="shared" si="26"/>
        <v>32.418862020193686</v>
      </c>
      <c r="I86" s="21">
        <f t="shared" si="17"/>
        <v>17.36484647954457</v>
      </c>
      <c r="J86" s="20">
        <f t="shared" si="27"/>
        <v>29.13065559990227</v>
      </c>
      <c r="K86" s="21">
        <f t="shared" si="18"/>
        <v>15.603550859548834</v>
      </c>
      <c r="M86">
        <f t="shared" si="31"/>
        <v>1.2899999999999994</v>
      </c>
      <c r="N86">
        <f t="shared" si="28"/>
        <v>3.730046329087757</v>
      </c>
      <c r="O86" s="2">
        <f t="shared" si="29"/>
        <v>109.63156369824019</v>
      </c>
      <c r="P86" s="2">
        <f t="shared" si="30"/>
        <v>74.76854155752928</v>
      </c>
      <c r="R86" s="2">
        <f t="shared" si="32"/>
        <v>0.47851332269854313</v>
      </c>
    </row>
    <row r="87" spans="1:18" ht="12.75">
      <c r="A87" s="29">
        <f t="shared" si="19"/>
        <v>0.6399999999999997</v>
      </c>
      <c r="B87" s="25">
        <f t="shared" si="20"/>
        <v>63.99999999999997</v>
      </c>
      <c r="C87" s="24">
        <f t="shared" si="21"/>
        <v>0.5308476090008057</v>
      </c>
      <c r="D87" s="24">
        <f t="shared" si="22"/>
        <v>1.8545904360032237</v>
      </c>
      <c r="E87" s="21">
        <f t="shared" si="23"/>
        <v>0.286234415262499</v>
      </c>
      <c r="F87" s="20">
        <f t="shared" si="24"/>
        <v>36.462574118940225</v>
      </c>
      <c r="G87" s="21">
        <f t="shared" si="25"/>
        <v>19.35607028905408</v>
      </c>
      <c r="H87" s="20">
        <f t="shared" si="26"/>
        <v>32.34255021066735</v>
      </c>
      <c r="I87" s="21">
        <f t="shared" si="17"/>
        <v>17.168965448321266</v>
      </c>
      <c r="J87" s="20">
        <f t="shared" si="27"/>
        <v>29.059071907156273</v>
      </c>
      <c r="K87" s="21">
        <f t="shared" si="18"/>
        <v>15.425938841696391</v>
      </c>
      <c r="M87">
        <f t="shared" si="31"/>
        <v>1.2799999999999994</v>
      </c>
      <c r="N87">
        <f t="shared" si="28"/>
        <v>3.7091808720064474</v>
      </c>
      <c r="O87" s="2">
        <f t="shared" si="29"/>
        <v>109.38772235682066</v>
      </c>
      <c r="P87" s="2">
        <f t="shared" si="30"/>
        <v>73.93474236809108</v>
      </c>
      <c r="R87" s="2">
        <f t="shared" si="32"/>
        <v>0.4800000000000001</v>
      </c>
    </row>
    <row r="88" spans="1:18" ht="12.75">
      <c r="A88" s="29">
        <f t="shared" si="19"/>
        <v>0.6349999999999997</v>
      </c>
      <c r="B88" s="25">
        <f t="shared" si="20"/>
        <v>63.499999999999964</v>
      </c>
      <c r="C88" s="24">
        <f t="shared" si="21"/>
        <v>0.5260404113117406</v>
      </c>
      <c r="D88" s="24">
        <f t="shared" si="22"/>
        <v>1.8441893582623692</v>
      </c>
      <c r="E88" s="21">
        <f t="shared" si="23"/>
        <v>0.2852420815438313</v>
      </c>
      <c r="F88" s="20">
        <f t="shared" si="24"/>
        <v>36.379178811848405</v>
      </c>
      <c r="G88" s="21">
        <f t="shared" si="25"/>
        <v>19.136918185368096</v>
      </c>
      <c r="H88" s="20">
        <f t="shared" si="26"/>
        <v>32.26426224955135</v>
      </c>
      <c r="I88" s="21">
        <f t="shared" si="17"/>
        <v>16.97230578442386</v>
      </c>
      <c r="J88" s="20">
        <f t="shared" si="27"/>
        <v>28.985642345234584</v>
      </c>
      <c r="K88" s="21">
        <f t="shared" si="18"/>
        <v>15.247619221422207</v>
      </c>
      <c r="M88">
        <f t="shared" si="31"/>
        <v>1.2699999999999994</v>
      </c>
      <c r="N88">
        <f t="shared" si="28"/>
        <v>3.6883787165247384</v>
      </c>
      <c r="O88" s="2">
        <f t="shared" si="29"/>
        <v>109.1375364355452</v>
      </c>
      <c r="P88" s="2">
        <f t="shared" si="30"/>
        <v>73.0976429939164</v>
      </c>
      <c r="R88" s="2">
        <f t="shared" si="32"/>
        <v>0.4814301610825812</v>
      </c>
    </row>
    <row r="89" spans="1:18" ht="12.75">
      <c r="A89" s="29">
        <f t="shared" si="19"/>
        <v>0.6299999999999997</v>
      </c>
      <c r="B89" s="25">
        <f t="shared" si="20"/>
        <v>62.999999999999964</v>
      </c>
      <c r="C89" s="24">
        <f t="shared" si="21"/>
        <v>0.5212191924896222</v>
      </c>
      <c r="D89" s="24">
        <f t="shared" si="22"/>
        <v>1.8338185297033647</v>
      </c>
      <c r="E89" s="21">
        <f t="shared" si="23"/>
        <v>0.28422615654010963</v>
      </c>
      <c r="F89" s="20">
        <f t="shared" si="24"/>
        <v>36.29367369589933</v>
      </c>
      <c r="G89" s="21">
        <f t="shared" si="25"/>
        <v>18.91695929625849</v>
      </c>
      <c r="H89" s="20">
        <f t="shared" si="26"/>
        <v>32.18400363469127</v>
      </c>
      <c r="I89" s="21">
        <f t="shared" si="17"/>
        <v>16.77492038555685</v>
      </c>
      <c r="J89" s="20">
        <f t="shared" si="27"/>
        <v>28.910372695072944</v>
      </c>
      <c r="K89" s="21">
        <f t="shared" si="18"/>
        <v>15.068641110699943</v>
      </c>
      <c r="M89">
        <f t="shared" si="31"/>
        <v>1.2599999999999993</v>
      </c>
      <c r="N89">
        <f t="shared" si="28"/>
        <v>3.6676370594067293</v>
      </c>
      <c r="O89" s="2">
        <f t="shared" si="29"/>
        <v>108.88102108769797</v>
      </c>
      <c r="P89" s="2">
        <f t="shared" si="30"/>
        <v>72.25746192642528</v>
      </c>
      <c r="R89" s="2">
        <f t="shared" si="32"/>
        <v>0.4828043081829325</v>
      </c>
    </row>
    <row r="90" spans="1:18" ht="12.75">
      <c r="A90" s="29">
        <f t="shared" si="19"/>
        <v>0.6249999999999997</v>
      </c>
      <c r="B90" s="25">
        <f t="shared" si="20"/>
        <v>62.499999999999964</v>
      </c>
      <c r="C90" s="24">
        <f t="shared" si="21"/>
        <v>0.5163845102687343</v>
      </c>
      <c r="D90" s="24">
        <f t="shared" si="22"/>
        <v>1.8234765819369745</v>
      </c>
      <c r="E90" s="21">
        <f t="shared" si="23"/>
        <v>0.28318680666587376</v>
      </c>
      <c r="F90" s="20">
        <f t="shared" si="24"/>
        <v>36.206063217829715</v>
      </c>
      <c r="G90" s="21">
        <f t="shared" si="25"/>
        <v>18.696250223497834</v>
      </c>
      <c r="H90" s="20">
        <f t="shared" si="26"/>
        <v>32.10177931753227</v>
      </c>
      <c r="I90" s="21">
        <f t="shared" si="17"/>
        <v>16.576861591638885</v>
      </c>
      <c r="J90" s="20">
        <f t="shared" si="27"/>
        <v>28.833268241759352</v>
      </c>
      <c r="K90" s="21">
        <f t="shared" si="18"/>
        <v>14.889053100467954</v>
      </c>
      <c r="M90">
        <f t="shared" si="31"/>
        <v>1.2499999999999993</v>
      </c>
      <c r="N90">
        <f t="shared" si="28"/>
        <v>3.646953163873949</v>
      </c>
      <c r="O90" s="2">
        <f t="shared" si="29"/>
        <v>108.61818965348913</v>
      </c>
      <c r="P90" s="2">
        <f t="shared" si="30"/>
        <v>71.4144153684632</v>
      </c>
      <c r="R90" s="2">
        <f t="shared" si="32"/>
        <v>0.4841229182759272</v>
      </c>
    </row>
    <row r="91" spans="1:18" ht="12.75">
      <c r="A91" s="29">
        <f t="shared" si="19"/>
        <v>0.6199999999999997</v>
      </c>
      <c r="B91" s="25">
        <f t="shared" si="20"/>
        <v>61.999999999999964</v>
      </c>
      <c r="C91" s="24">
        <f t="shared" si="21"/>
        <v>0.5115369177361203</v>
      </c>
      <c r="D91" s="24">
        <f t="shared" si="22"/>
        <v>1.8131621778338591</v>
      </c>
      <c r="E91" s="21">
        <f t="shared" si="23"/>
        <v>0.2821241938474809</v>
      </c>
      <c r="F91" s="20">
        <f t="shared" si="24"/>
        <v>36.11635123359501</v>
      </c>
      <c r="G91" s="21">
        <f t="shared" si="25"/>
        <v>18.47484698990832</v>
      </c>
      <c r="H91" s="20">
        <f t="shared" si="26"/>
        <v>32.01759371639653</v>
      </c>
      <c r="I91" s="21">
        <f t="shared" si="17"/>
        <v>16.378181203012854</v>
      </c>
      <c r="J91" s="20">
        <f t="shared" si="27"/>
        <v>28.754333787375515</v>
      </c>
      <c r="K91" s="21">
        <f t="shared" si="18"/>
        <v>14.708903277149654</v>
      </c>
      <c r="M91">
        <f t="shared" si="31"/>
        <v>1.2399999999999993</v>
      </c>
      <c r="N91">
        <f t="shared" si="28"/>
        <v>3.6263243556677183</v>
      </c>
      <c r="O91" s="2">
        <f t="shared" si="29"/>
        <v>108.34905370078502</v>
      </c>
      <c r="P91" s="2">
        <f t="shared" si="30"/>
        <v>70.56871731144797</v>
      </c>
      <c r="R91" s="2">
        <f t="shared" si="32"/>
        <v>0.485386443980464</v>
      </c>
    </row>
    <row r="92" spans="1:18" ht="12.75">
      <c r="A92" s="29">
        <f t="shared" si="19"/>
        <v>0.6149999999999997</v>
      </c>
      <c r="B92" s="25">
        <f t="shared" si="20"/>
        <v>61.499999999999964</v>
      </c>
      <c r="C92" s="24">
        <f t="shared" si="21"/>
        <v>0.5066769635708707</v>
      </c>
      <c r="D92" s="24">
        <f t="shared" si="22"/>
        <v>1.802874009657609</v>
      </c>
      <c r="E92" s="21">
        <f t="shared" si="23"/>
        <v>0.281038475709734</v>
      </c>
      <c r="F92" s="20">
        <f t="shared" si="24"/>
        <v>36.02454102079669</v>
      </c>
      <c r="G92" s="21">
        <f t="shared" si="25"/>
        <v>18.25280505845154</v>
      </c>
      <c r="H92" s="20">
        <f t="shared" si="26"/>
        <v>31.931450728711237</v>
      </c>
      <c r="I92" s="21">
        <f t="shared" si="17"/>
        <v>16.178930497636276</v>
      </c>
      <c r="J92" s="20">
        <f t="shared" si="27"/>
        <v>28.67357366287548</v>
      </c>
      <c r="K92" s="21">
        <f t="shared" si="18"/>
        <v>14.528239238231436</v>
      </c>
      <c r="M92">
        <f t="shared" si="31"/>
        <v>1.2299999999999993</v>
      </c>
      <c r="N92">
        <f t="shared" si="28"/>
        <v>3.605748019315218</v>
      </c>
      <c r="O92" s="2">
        <f t="shared" si="29"/>
        <v>108.07362306239006</v>
      </c>
      <c r="P92" s="2">
        <f t="shared" si="30"/>
        <v>69.72057960828754</v>
      </c>
      <c r="R92" s="2">
        <f t="shared" si="32"/>
        <v>0.4865953144040745</v>
      </c>
    </row>
    <row r="93" spans="1:18" ht="12.75">
      <c r="A93" s="29">
        <f t="shared" si="19"/>
        <v>0.6099999999999997</v>
      </c>
      <c r="B93" s="25">
        <f t="shared" si="20"/>
        <v>60.999999999999964</v>
      </c>
      <c r="C93" s="24">
        <f t="shared" si="21"/>
        <v>0.5018051922752541</v>
      </c>
      <c r="D93" s="24">
        <f t="shared" si="22"/>
        <v>1.7926107972916903</v>
      </c>
      <c r="E93" s="21">
        <f t="shared" si="23"/>
        <v>0.27992980575225296</v>
      </c>
      <c r="F93" s="20">
        <f t="shared" si="24"/>
        <v>35.93063529002221</v>
      </c>
      <c r="G93" s="21">
        <f t="shared" si="25"/>
        <v>18.030179350281625</v>
      </c>
      <c r="H93" s="20">
        <f t="shared" si="26"/>
        <v>31.84335374224586</v>
      </c>
      <c r="I93" s="21">
        <f t="shared" si="17"/>
        <v>15.979160247316615</v>
      </c>
      <c r="J93" s="20">
        <f t="shared" si="27"/>
        <v>28.590991739057785</v>
      </c>
      <c r="K93" s="21">
        <f t="shared" si="18"/>
        <v>14.347108106958093</v>
      </c>
      <c r="M93">
        <f t="shared" si="31"/>
        <v>1.2199999999999993</v>
      </c>
      <c r="N93">
        <f t="shared" si="28"/>
        <v>3.5852215945833805</v>
      </c>
      <c r="O93" s="2">
        <f t="shared" si="29"/>
        <v>107.79190587006661</v>
      </c>
      <c r="P93" s="2">
        <f t="shared" si="30"/>
        <v>68.87021204233773</v>
      </c>
      <c r="R93" s="2">
        <f t="shared" si="32"/>
        <v>0.48774993593028804</v>
      </c>
    </row>
    <row r="94" spans="1:18" ht="12.75">
      <c r="A94" s="29">
        <f t="shared" si="19"/>
        <v>0.6049999999999996</v>
      </c>
      <c r="B94" s="25">
        <f t="shared" si="20"/>
        <v>60.499999999999964</v>
      </c>
      <c r="C94" s="24">
        <f t="shared" si="21"/>
        <v>0.4969221443982452</v>
      </c>
      <c r="D94" s="24">
        <f t="shared" si="22"/>
        <v>1.7823712865529915</v>
      </c>
      <c r="E94" s="21">
        <f t="shared" si="23"/>
        <v>0.2787983335162818</v>
      </c>
      <c r="F94" s="20">
        <f t="shared" si="24"/>
        <v>35.83463619515355</v>
      </c>
      <c r="G94" s="21">
        <f t="shared" si="25"/>
        <v>17.807024261826676</v>
      </c>
      <c r="H94" s="20">
        <f t="shared" si="26"/>
        <v>31.753305645412578</v>
      </c>
      <c r="I94" s="21">
        <f t="shared" si="17"/>
        <v>15.778920733051324</v>
      </c>
      <c r="J94" s="20">
        <f t="shared" si="27"/>
        <v>28.506591436681525</v>
      </c>
      <c r="K94" s="21">
        <f t="shared" si="18"/>
        <v>14.165556546200438</v>
      </c>
      <c r="M94">
        <f t="shared" si="31"/>
        <v>1.2099999999999993</v>
      </c>
      <c r="N94">
        <f t="shared" si="28"/>
        <v>3.564742573105983</v>
      </c>
      <c r="O94" s="2">
        <f t="shared" si="29"/>
        <v>107.50390858546064</v>
      </c>
      <c r="P94" s="2">
        <f t="shared" si="30"/>
        <v>68.01782239264857</v>
      </c>
      <c r="R94" s="2">
        <f t="shared" si="32"/>
        <v>0.48885069295235745</v>
      </c>
    </row>
    <row r="95" spans="1:18" ht="12.75">
      <c r="A95" s="29">
        <f t="shared" si="19"/>
        <v>0.5999999999999996</v>
      </c>
      <c r="B95" s="25">
        <f t="shared" si="20"/>
        <v>59.999999999999964</v>
      </c>
      <c r="C95" s="24">
        <f t="shared" si="21"/>
        <v>0.49202835675197</v>
      </c>
      <c r="D95" s="24">
        <f t="shared" si="22"/>
        <v>1.7721542475852265</v>
      </c>
      <c r="E95" s="21">
        <f t="shared" si="23"/>
        <v>0.2776442047425713</v>
      </c>
      <c r="F95" s="20">
        <f t="shared" si="24"/>
        <v>35.736545342696026</v>
      </c>
      <c r="G95" s="21">
        <f t="shared" si="25"/>
        <v>17.58339368095899</v>
      </c>
      <c r="H95" s="20">
        <f t="shared" si="26"/>
        <v>31.661308836678717</v>
      </c>
      <c r="I95" s="21">
        <f t="shared" si="17"/>
        <v>15.578261759527656</v>
      </c>
      <c r="J95" s="20">
        <f t="shared" si="27"/>
        <v>28.420375735773273</v>
      </c>
      <c r="K95" s="21">
        <f t="shared" si="18"/>
        <v>13.983630771546084</v>
      </c>
      <c r="M95">
        <f t="shared" si="31"/>
        <v>1.1999999999999993</v>
      </c>
      <c r="N95">
        <f t="shared" si="28"/>
        <v>3.544308495170453</v>
      </c>
      <c r="O95" s="2">
        <f t="shared" si="29"/>
        <v>107.20963602808806</v>
      </c>
      <c r="P95" s="2">
        <f t="shared" si="30"/>
        <v>67.16361649573008</v>
      </c>
      <c r="R95" s="2">
        <f t="shared" si="32"/>
        <v>0.4898979485566357</v>
      </c>
    </row>
    <row r="96" spans="1:18" ht="12.75">
      <c r="A96" s="29">
        <f t="shared" si="19"/>
        <v>0.5949999999999996</v>
      </c>
      <c r="B96" s="25">
        <f t="shared" si="20"/>
        <v>59.499999999999964</v>
      </c>
      <c r="C96" s="24">
        <f t="shared" si="21"/>
        <v>0.48712436262155634</v>
      </c>
      <c r="D96" s="24">
        <f t="shared" si="22"/>
        <v>1.7619584733259555</v>
      </c>
      <c r="E96" s="21">
        <f t="shared" si="23"/>
        <v>0.27646756152092367</v>
      </c>
      <c r="F96" s="20">
        <f t="shared" si="24"/>
        <v>35.63636380017279</v>
      </c>
      <c r="G96" s="21">
        <f t="shared" si="25"/>
        <v>17.359341002309073</v>
      </c>
      <c r="H96" s="20">
        <f t="shared" si="26"/>
        <v>31.56736523313547</v>
      </c>
      <c r="I96" s="21">
        <f t="shared" si="17"/>
        <v>15.377232668832992</v>
      </c>
      <c r="J96" s="20">
        <f t="shared" si="27"/>
        <v>28.33234718416665</v>
      </c>
      <c r="K96" s="21">
        <f t="shared" si="18"/>
        <v>13.801376563659826</v>
      </c>
      <c r="M96">
        <f t="shared" si="31"/>
        <v>1.1899999999999993</v>
      </c>
      <c r="N96">
        <f t="shared" si="28"/>
        <v>3.523916946651911</v>
      </c>
      <c r="O96" s="2">
        <f t="shared" si="29"/>
        <v>106.90909140051836</v>
      </c>
      <c r="P96" s="2">
        <f t="shared" si="30"/>
        <v>66.30779830404734</v>
      </c>
      <c r="R96" s="2">
        <f t="shared" si="32"/>
        <v>0.49089204515860724</v>
      </c>
    </row>
    <row r="97" spans="1:18" ht="12.75">
      <c r="A97" s="29">
        <f t="shared" si="19"/>
        <v>0.5899999999999996</v>
      </c>
      <c r="B97" s="25">
        <f t="shared" si="20"/>
        <v>58.999999999999964</v>
      </c>
      <c r="C97" s="24">
        <f t="shared" si="21"/>
        <v>0.48221069196884925</v>
      </c>
      <c r="D97" s="24">
        <f t="shared" si="22"/>
        <v>1.7517827780414434</v>
      </c>
      <c r="E97" s="21">
        <f t="shared" si="23"/>
        <v>0.27526854243194365</v>
      </c>
      <c r="F97" s="20">
        <f t="shared" si="24"/>
        <v>35.53409210362704</v>
      </c>
      <c r="G97" s="21">
        <f t="shared" si="25"/>
        <v>17.134919141774816</v>
      </c>
      <c r="H97" s="20">
        <f t="shared" si="26"/>
        <v>31.47147627826299</v>
      </c>
      <c r="I97" s="21">
        <f t="shared" si="17"/>
        <v>15.175882353422422</v>
      </c>
      <c r="J97" s="20">
        <f t="shared" si="27"/>
        <v>28.242507905313243</v>
      </c>
      <c r="K97" s="21">
        <f t="shared" si="18"/>
        <v>13.618839279956793</v>
      </c>
      <c r="M97">
        <f t="shared" si="31"/>
        <v>1.1799999999999993</v>
      </c>
      <c r="N97">
        <f t="shared" si="28"/>
        <v>3.503565556082887</v>
      </c>
      <c r="O97" s="2">
        <f t="shared" si="29"/>
        <v>106.60227631088111</v>
      </c>
      <c r="P97" s="2">
        <f t="shared" si="30"/>
        <v>65.45056994144157</v>
      </c>
      <c r="R97" s="2">
        <f t="shared" si="32"/>
        <v>0.49183330509431755</v>
      </c>
    </row>
    <row r="98" spans="1:18" ht="12.75">
      <c r="A98" s="29">
        <f t="shared" si="19"/>
        <v>0.5849999999999996</v>
      </c>
      <c r="B98" s="25">
        <f t="shared" si="20"/>
        <v>58.499999999999964</v>
      </c>
      <c r="C98" s="24">
        <f t="shared" si="21"/>
        <v>0.47728787163042485</v>
      </c>
      <c r="D98" s="24">
        <f t="shared" si="22"/>
        <v>1.7416259959240004</v>
      </c>
      <c r="E98" s="21">
        <f t="shared" si="23"/>
        <v>0.27404728268149503</v>
      </c>
      <c r="F98" s="20">
        <f t="shared" si="24"/>
        <v>35.42973026426943</v>
      </c>
      <c r="G98" s="21">
        <f t="shared" si="25"/>
        <v>16.910180550273207</v>
      </c>
      <c r="H98" s="20">
        <f t="shared" si="26"/>
        <v>31.373642948928584</v>
      </c>
      <c r="I98" s="21">
        <f t="shared" si="17"/>
        <v>14.97425926838701</v>
      </c>
      <c r="J98" s="20">
        <f t="shared" si="27"/>
        <v>28.150859605399848</v>
      </c>
      <c r="K98" s="21">
        <f t="shared" si="18"/>
        <v>13.436063865628196</v>
      </c>
      <c r="M98">
        <f t="shared" si="31"/>
        <v>1.1699999999999993</v>
      </c>
      <c r="N98">
        <f t="shared" si="28"/>
        <v>3.4832519918480007</v>
      </c>
      <c r="O98" s="2">
        <f t="shared" si="29"/>
        <v>106.28919079280827</v>
      </c>
      <c r="P98" s="2">
        <f t="shared" si="30"/>
        <v>64.59213175565777</v>
      </c>
      <c r="R98" s="2">
        <f t="shared" si="32"/>
        <v>0.4927220311697053</v>
      </c>
    </row>
    <row r="99" spans="1:18" ht="12.75">
      <c r="A99" s="29">
        <f t="shared" si="19"/>
        <v>0.5799999999999996</v>
      </c>
      <c r="B99" s="25">
        <f t="shared" si="20"/>
        <v>57.999999999999964</v>
      </c>
      <c r="C99" s="24">
        <f t="shared" si="21"/>
        <v>0.4723564255103112</v>
      </c>
      <c r="D99" s="24">
        <f t="shared" si="22"/>
        <v>1.7314869797468064</v>
      </c>
      <c r="E99" s="21">
        <f t="shared" si="23"/>
        <v>0.2728039142283261</v>
      </c>
      <c r="F99" s="20">
        <f t="shared" si="24"/>
        <v>35.32327777430398</v>
      </c>
      <c r="G99" s="21">
        <f t="shared" si="25"/>
        <v>16.685177226778052</v>
      </c>
      <c r="H99" s="20">
        <f t="shared" si="26"/>
        <v>31.273865761650498</v>
      </c>
      <c r="I99" s="21">
        <f t="shared" si="17"/>
        <v>14.772411443062536</v>
      </c>
      <c r="J99" s="20">
        <f t="shared" si="27"/>
        <v>28.05740357980355</v>
      </c>
      <c r="K99" s="21">
        <f t="shared" si="18"/>
        <v>13.253094864056216</v>
      </c>
      <c r="M99">
        <f t="shared" si="31"/>
        <v>1.1599999999999993</v>
      </c>
      <c r="N99">
        <f t="shared" si="28"/>
        <v>3.462973959493613</v>
      </c>
      <c r="O99" s="2">
        <f t="shared" si="29"/>
        <v>105.96983332291194</v>
      </c>
      <c r="P99" s="2">
        <f t="shared" si="30"/>
        <v>63.73268236814516</v>
      </c>
      <c r="R99" s="2">
        <f t="shared" si="32"/>
        <v>0.49355850717012273</v>
      </c>
    </row>
    <row r="100" spans="1:18" ht="12.75">
      <c r="A100" s="29">
        <f t="shared" si="19"/>
        <v>0.5749999999999996</v>
      </c>
      <c r="B100" s="25">
        <f t="shared" si="20"/>
        <v>57.499999999999964</v>
      </c>
      <c r="C100" s="24">
        <f t="shared" si="21"/>
        <v>0.46741687476780497</v>
      </c>
      <c r="D100" s="24">
        <f t="shared" si="22"/>
        <v>1.7213645995715818</v>
      </c>
      <c r="E100" s="21">
        <f t="shared" si="23"/>
        <v>0.27153856590529224</v>
      </c>
      <c r="F100" s="20">
        <f t="shared" si="24"/>
        <v>35.2147336119629</v>
      </c>
      <c r="G100" s="21">
        <f t="shared" si="25"/>
        <v>16.459960730684475</v>
      </c>
      <c r="H100" s="20">
        <f t="shared" si="26"/>
        <v>31.172144778157207</v>
      </c>
      <c r="I100" s="21">
        <f t="shared" si="17"/>
        <v>14.570386492015793</v>
      </c>
      <c r="J100" s="20">
        <f t="shared" si="27"/>
        <v>27.962140718913584</v>
      </c>
      <c r="K100" s="21">
        <f t="shared" si="18"/>
        <v>13.06997642665217</v>
      </c>
      <c r="M100">
        <f t="shared" si="31"/>
        <v>1.1499999999999992</v>
      </c>
      <c r="N100">
        <f t="shared" si="28"/>
        <v>3.4427291991431637</v>
      </c>
      <c r="O100" s="2">
        <f t="shared" si="29"/>
        <v>105.64420083588868</v>
      </c>
      <c r="P100" s="2">
        <f t="shared" si="30"/>
        <v>62.872418721286074</v>
      </c>
      <c r="R100" s="2">
        <f t="shared" si="32"/>
        <v>0.49434299833212975</v>
      </c>
    </row>
    <row r="101" spans="1:18" ht="12.75">
      <c r="A101" s="29">
        <f t="shared" si="19"/>
        <v>0.5699999999999996</v>
      </c>
      <c r="B101" s="25">
        <f t="shared" si="20"/>
        <v>56.999999999999964</v>
      </c>
      <c r="C101" s="24">
        <f t="shared" si="21"/>
        <v>0.4624697380007501</v>
      </c>
      <c r="D101" s="24">
        <f t="shared" si="22"/>
        <v>1.7112577415047516</v>
      </c>
      <c r="E101" s="21">
        <f t="shared" si="23"/>
        <v>0.2702513635345713</v>
      </c>
      <c r="F101" s="20">
        <f t="shared" si="24"/>
        <v>35.10409624577683</v>
      </c>
      <c r="G101" s="21">
        <f t="shared" si="25"/>
        <v>16.234582193537527</v>
      </c>
      <c r="H101" s="20">
        <f t="shared" si="26"/>
        <v>31.06847961026884</v>
      </c>
      <c r="I101" s="21">
        <f t="shared" si="17"/>
        <v>14.368231625442677</v>
      </c>
      <c r="J101" s="20">
        <f t="shared" si="27"/>
        <v>27.865071513346034</v>
      </c>
      <c r="K101" s="21">
        <f t="shared" si="18"/>
        <v>12.886752322149306</v>
      </c>
      <c r="M101">
        <f t="shared" si="31"/>
        <v>1.1399999999999992</v>
      </c>
      <c r="N101">
        <f t="shared" si="28"/>
        <v>3.4225154830095033</v>
      </c>
      <c r="O101" s="2">
        <f t="shared" si="29"/>
        <v>105.31228873733048</v>
      </c>
      <c r="P101" s="2">
        <f t="shared" si="30"/>
        <v>62.011536123195896</v>
      </c>
      <c r="R101" s="2">
        <f t="shared" si="32"/>
        <v>0.4950757517794626</v>
      </c>
    </row>
    <row r="102" spans="1:18" ht="12.75">
      <c r="A102" s="29">
        <f t="shared" si="19"/>
        <v>0.5649999999999996</v>
      </c>
      <c r="B102" s="25">
        <f t="shared" si="20"/>
        <v>56.499999999999964</v>
      </c>
      <c r="C102" s="24">
        <f t="shared" si="21"/>
        <v>0.45751553142462886</v>
      </c>
      <c r="D102" s="24">
        <f t="shared" si="22"/>
        <v>1.7011653064980412</v>
      </c>
      <c r="E102" s="21">
        <f t="shared" si="23"/>
        <v>0.26894243003723967</v>
      </c>
      <c r="F102" s="20">
        <f t="shared" si="24"/>
        <v>34.991363638104076</v>
      </c>
      <c r="G102" s="21">
        <f t="shared" si="25"/>
        <v>16.00909233015962</v>
      </c>
      <c r="H102" s="20">
        <f t="shared" si="26"/>
        <v>30.962869424124342</v>
      </c>
      <c r="I102" s="21">
        <f t="shared" si="17"/>
        <v>14.16599365900964</v>
      </c>
      <c r="J102" s="20">
        <f t="shared" si="27"/>
        <v>27.76619605857456</v>
      </c>
      <c r="K102" s="21">
        <f t="shared" si="18"/>
        <v>12.703465945379175</v>
      </c>
      <c r="M102">
        <f t="shared" si="31"/>
        <v>1.1299999999999992</v>
      </c>
      <c r="N102">
        <f t="shared" si="28"/>
        <v>3.4023306129960824</v>
      </c>
      <c r="O102" s="2">
        <f t="shared" si="29"/>
        <v>104.97409091431223</v>
      </c>
      <c r="P102" s="2">
        <f t="shared" si="30"/>
        <v>61.15022829022686</v>
      </c>
      <c r="R102" s="2">
        <f t="shared" si="32"/>
        <v>0.49575699692490477</v>
      </c>
    </row>
    <row r="103" spans="1:18" ht="12.75">
      <c r="A103" s="29">
        <f t="shared" si="19"/>
        <v>0.5599999999999996</v>
      </c>
      <c r="B103" s="25">
        <f t="shared" si="20"/>
        <v>55.99999999999996</v>
      </c>
      <c r="C103" s="24">
        <f t="shared" si="21"/>
        <v>0.45255476904779884</v>
      </c>
      <c r="D103" s="24">
        <f t="shared" si="22"/>
        <v>1.6910862091896839</v>
      </c>
      <c r="E103" s="21">
        <f t="shared" si="23"/>
        <v>0.2676118855375499</v>
      </c>
      <c r="F103" s="20">
        <f t="shared" si="24"/>
        <v>34.87653324793985</v>
      </c>
      <c r="G103" s="21">
        <f t="shared" si="25"/>
        <v>15.783541449209295</v>
      </c>
      <c r="H103" s="20">
        <f t="shared" si="26"/>
        <v>30.855312943775914</v>
      </c>
      <c r="I103" s="21">
        <f t="shared" si="17"/>
        <v>13.963719023168068</v>
      </c>
      <c r="J103" s="20">
        <f t="shared" si="27"/>
        <v>27.66551405899859</v>
      </c>
      <c r="K103" s="21">
        <f t="shared" si="18"/>
        <v>12.520160325558738</v>
      </c>
      <c r="M103">
        <f t="shared" si="31"/>
        <v>1.1199999999999992</v>
      </c>
      <c r="N103">
        <f t="shared" si="28"/>
        <v>3.3821724183793678</v>
      </c>
      <c r="O103" s="2">
        <f t="shared" si="29"/>
        <v>104.62959974381954</v>
      </c>
      <c r="P103" s="2">
        <f t="shared" si="30"/>
        <v>60.28868738729943</v>
      </c>
      <c r="R103" s="2">
        <f t="shared" si="32"/>
        <v>0.49638694583963433</v>
      </c>
    </row>
    <row r="104" spans="1:18" ht="12.75">
      <c r="A104" s="29">
        <f t="shared" si="19"/>
        <v>0.5549999999999996</v>
      </c>
      <c r="B104" s="25">
        <f t="shared" si="20"/>
        <v>55.49999999999996</v>
      </c>
      <c r="C104" s="24">
        <f t="shared" si="21"/>
        <v>0.4475879628431913</v>
      </c>
      <c r="D104" s="24">
        <f t="shared" si="22"/>
        <v>1.6810193767826425</v>
      </c>
      <c r="E104" s="21">
        <f t="shared" si="23"/>
        <v>0.26625984746222525</v>
      </c>
      <c r="F104" s="20">
        <f t="shared" si="24"/>
        <v>34.75960203302289</v>
      </c>
      <c r="G104" s="21">
        <f t="shared" si="25"/>
        <v>15.557979463200764</v>
      </c>
      <c r="H104" s="20">
        <f t="shared" si="26"/>
        <v>30.745808454169097</v>
      </c>
      <c r="I104" s="21">
        <f t="shared" si="17"/>
        <v>13.761453771968515</v>
      </c>
      <c r="J104" s="20">
        <f t="shared" si="27"/>
        <v>27.563024831467466</v>
      </c>
      <c r="K104" s="21">
        <f t="shared" si="18"/>
        <v>12.336878134112819</v>
      </c>
      <c r="M104">
        <f t="shared" si="31"/>
        <v>1.1099999999999992</v>
      </c>
      <c r="N104">
        <f t="shared" si="28"/>
        <v>3.362038753565285</v>
      </c>
      <c r="O104" s="2">
        <f t="shared" si="29"/>
        <v>104.27880609906866</v>
      </c>
      <c r="P104" s="2">
        <f t="shared" si="30"/>
        <v>59.42710406617425</v>
      </c>
      <c r="R104" s="2">
        <f t="shared" si="32"/>
        <v>0.4969657935914705</v>
      </c>
    </row>
    <row r="105" spans="1:18" ht="12.75">
      <c r="A105" s="29">
        <f t="shared" si="19"/>
        <v>0.5499999999999996</v>
      </c>
      <c r="B105" s="25">
        <f t="shared" si="20"/>
        <v>54.99999999999996</v>
      </c>
      <c r="C105" s="24">
        <f t="shared" si="21"/>
        <v>0.4426156229167792</v>
      </c>
      <c r="D105" s="24">
        <f t="shared" si="22"/>
        <v>1.6709637479564556</v>
      </c>
      <c r="E105" s="21">
        <f t="shared" si="23"/>
        <v>0.26488643063506695</v>
      </c>
      <c r="F105" s="20">
        <f t="shared" si="24"/>
        <v>34.64056645125535</v>
      </c>
      <c r="G105" s="21">
        <f t="shared" si="25"/>
        <v>15.332455898012471</v>
      </c>
      <c r="H105" s="20">
        <f t="shared" si="26"/>
        <v>30.63435380352527</v>
      </c>
      <c r="I105" s="21">
        <f t="shared" si="17"/>
        <v>13.55924359140034</v>
      </c>
      <c r="J105" s="20">
        <f t="shared" si="27"/>
        <v>27.458727308277613</v>
      </c>
      <c r="K105" s="21">
        <f t="shared" si="18"/>
        <v>12.153661692055271</v>
      </c>
      <c r="M105">
        <f t="shared" si="31"/>
        <v>1.0999999999999992</v>
      </c>
      <c r="N105">
        <f t="shared" si="28"/>
        <v>3.3419274959129113</v>
      </c>
      <c r="O105" s="2">
        <f t="shared" si="29"/>
        <v>103.92169935376604</v>
      </c>
      <c r="P105" s="2">
        <f t="shared" si="30"/>
        <v>58.56566750177207</v>
      </c>
      <c r="R105" s="2">
        <f t="shared" si="32"/>
        <v>0.49749371855331004</v>
      </c>
    </row>
    <row r="106" spans="1:18" ht="12.75">
      <c r="A106" s="29">
        <f t="shared" si="19"/>
        <v>0.5449999999999996</v>
      </c>
      <c r="B106" s="25">
        <f t="shared" si="20"/>
        <v>54.49999999999996</v>
      </c>
      <c r="C106" s="24">
        <f t="shared" si="21"/>
        <v>0.43763825767310366</v>
      </c>
      <c r="D106" s="24">
        <f t="shared" si="22"/>
        <v>1.660918271809491</v>
      </c>
      <c r="E106" s="21">
        <f t="shared" si="23"/>
        <v>0.2634917473671463</v>
      </c>
      <c r="F106" s="20">
        <f t="shared" si="24"/>
        <v>34.51942246144851</v>
      </c>
      <c r="G106" s="21">
        <f t="shared" si="25"/>
        <v>15.107019901910123</v>
      </c>
      <c r="H106" s="20">
        <f t="shared" si="26"/>
        <v>30.52094640514056</v>
      </c>
      <c r="I106" s="21">
        <f t="shared" si="17"/>
        <v>13.35713380727989</v>
      </c>
      <c r="J106" s="20">
        <f t="shared" si="27"/>
        <v>27.352620039657403</v>
      </c>
      <c r="K106" s="21">
        <f t="shared" si="18"/>
        <v>11.970552976950085</v>
      </c>
      <c r="M106">
        <f t="shared" si="31"/>
        <v>1.0899999999999992</v>
      </c>
      <c r="N106">
        <f t="shared" si="28"/>
        <v>3.321836543618982</v>
      </c>
      <c r="O106" s="2">
        <f t="shared" si="29"/>
        <v>103.5582673843455</v>
      </c>
      <c r="P106" s="2">
        <f t="shared" si="30"/>
        <v>57.704565426639256</v>
      </c>
      <c r="R106" s="2">
        <f t="shared" si="32"/>
        <v>0.49797088268291356</v>
      </c>
    </row>
    <row r="107" spans="1:18" ht="12.75">
      <c r="A107" s="29">
        <f t="shared" si="19"/>
        <v>0.5399999999999996</v>
      </c>
      <c r="B107" s="25">
        <f t="shared" si="20"/>
        <v>53.99999999999996</v>
      </c>
      <c r="C107" s="24">
        <f t="shared" si="21"/>
        <v>0.43265637397814183</v>
      </c>
      <c r="D107" s="24">
        <f t="shared" si="22"/>
        <v>1.6508819068285547</v>
      </c>
      <c r="E107" s="21">
        <f t="shared" si="23"/>
        <v>0.26207590754283644</v>
      </c>
      <c r="F107" s="20">
        <f t="shared" si="24"/>
        <v>34.396165523404584</v>
      </c>
      <c r="G107" s="21">
        <f t="shared" si="25"/>
        <v>14.881720254108203</v>
      </c>
      <c r="H107" s="20">
        <f t="shared" si="26"/>
        <v>30.405583238613442</v>
      </c>
      <c r="I107" s="21">
        <f t="shared" si="17"/>
        <v>13.155169392709059</v>
      </c>
      <c r="J107" s="20">
        <f t="shared" si="27"/>
        <v>27.24470119575261</v>
      </c>
      <c r="K107" s="21">
        <f t="shared" si="18"/>
        <v>11.78759362947227</v>
      </c>
      <c r="M107">
        <f t="shared" si="31"/>
        <v>1.0799999999999992</v>
      </c>
      <c r="N107">
        <f t="shared" si="28"/>
        <v>3.3017638136571095</v>
      </c>
      <c r="O107" s="2">
        <f t="shared" si="29"/>
        <v>103.18849657021374</v>
      </c>
      <c r="P107" s="2">
        <f t="shared" si="30"/>
        <v>56.84398416365033</v>
      </c>
      <c r="R107" s="2">
        <f t="shared" si="32"/>
        <v>0.49839743177508455</v>
      </c>
    </row>
    <row r="108" spans="1:18" ht="12.75">
      <c r="A108" s="29">
        <f t="shared" si="19"/>
        <v>0.5349999999999996</v>
      </c>
      <c r="B108" s="25">
        <f t="shared" si="20"/>
        <v>53.49999999999996</v>
      </c>
      <c r="C108" s="24">
        <f t="shared" si="21"/>
        <v>0.42767047731978725</v>
      </c>
      <c r="D108" s="24">
        <f t="shared" si="22"/>
        <v>1.640853619882946</v>
      </c>
      <c r="E108" s="21">
        <f t="shared" si="23"/>
        <v>0.2606390187019218</v>
      </c>
      <c r="F108" s="20">
        <f t="shared" si="24"/>
        <v>34.27079059734327</v>
      </c>
      <c r="G108" s="21">
        <f t="shared" si="25"/>
        <v>14.656605372892274</v>
      </c>
      <c r="H108" s="20">
        <f t="shared" si="26"/>
        <v>30.288260850511016</v>
      </c>
      <c r="I108" s="21">
        <f t="shared" si="17"/>
        <v>12.95339497512427</v>
      </c>
      <c r="J108" s="20">
        <f t="shared" si="27"/>
        <v>27.134968568123785</v>
      </c>
      <c r="K108" s="21">
        <f t="shared" si="18"/>
        <v>11.604824959586923</v>
      </c>
      <c r="M108">
        <f t="shared" si="31"/>
        <v>1.0699999999999992</v>
      </c>
      <c r="N108">
        <f t="shared" si="28"/>
        <v>3.281707239765892</v>
      </c>
      <c r="O108" s="2">
        <f t="shared" si="29"/>
        <v>102.8123717920298</v>
      </c>
      <c r="P108" s="2">
        <f t="shared" si="30"/>
        <v>55.98410865703289</v>
      </c>
      <c r="R108" s="2">
        <f t="shared" si="32"/>
        <v>0.49877349568717066</v>
      </c>
    </row>
    <row r="109" spans="1:18" ht="12.75">
      <c r="A109" s="29">
        <f t="shared" si="19"/>
        <v>0.5299999999999996</v>
      </c>
      <c r="B109" s="25">
        <f t="shared" si="20"/>
        <v>52.99999999999996</v>
      </c>
      <c r="C109" s="24">
        <f t="shared" si="21"/>
        <v>0.4226810719662046</v>
      </c>
      <c r="D109" s="24">
        <f t="shared" si="22"/>
        <v>1.630832385240174</v>
      </c>
      <c r="E109" s="21">
        <f t="shared" si="23"/>
        <v>0.2591811861180056</v>
      </c>
      <c r="F109" s="20">
        <f t="shared" si="24"/>
        <v>34.14329214267855</v>
      </c>
      <c r="G109" s="21">
        <f t="shared" si="25"/>
        <v>14.43172332332266</v>
      </c>
      <c r="H109" s="20">
        <f t="shared" si="26"/>
        <v>30.168975354482466</v>
      </c>
      <c r="I109" s="21">
        <f t="shared" si="17"/>
        <v>12.751854842954655</v>
      </c>
      <c r="J109" s="20">
        <f t="shared" si="27"/>
        <v>27.02341957076499</v>
      </c>
      <c r="K109" s="21">
        <f t="shared" si="18"/>
        <v>11.422287952363458</v>
      </c>
      <c r="M109">
        <f t="shared" si="31"/>
        <v>1.0599999999999992</v>
      </c>
      <c r="N109">
        <f t="shared" si="28"/>
        <v>3.261664770480348</v>
      </c>
      <c r="O109" s="2">
        <f t="shared" si="29"/>
        <v>102.42987642803563</v>
      </c>
      <c r="P109" s="2">
        <f t="shared" si="30"/>
        <v>55.12512250179351</v>
      </c>
      <c r="R109" s="2">
        <f t="shared" si="32"/>
        <v>0.4990991885387112</v>
      </c>
    </row>
    <row r="110" spans="1:18" ht="12.75">
      <c r="A110" s="29">
        <f t="shared" si="19"/>
        <v>0.5249999999999996</v>
      </c>
      <c r="B110" s="25">
        <f t="shared" si="20"/>
        <v>52.49999999999996</v>
      </c>
      <c r="C110" s="24">
        <f t="shared" si="21"/>
        <v>0.41768866112231506</v>
      </c>
      <c r="D110" s="24">
        <f t="shared" si="22"/>
        <v>1.6208171836006657</v>
      </c>
      <c r="E110" s="21">
        <f t="shared" si="23"/>
        <v>0.25770251287342255</v>
      </c>
      <c r="F110" s="20">
        <f t="shared" si="24"/>
        <v>34.01366411614976</v>
      </c>
      <c r="G110" s="21">
        <f t="shared" si="25"/>
        <v>14.207121824538726</v>
      </c>
      <c r="H110" s="20">
        <f t="shared" si="26"/>
        <v>30.047722430825914</v>
      </c>
      <c r="I110" s="21">
        <f t="shared" si="17"/>
        <v>12.55059295190663</v>
      </c>
      <c r="J110" s="20">
        <f t="shared" si="27"/>
        <v>26.910051240651807</v>
      </c>
      <c r="K110" s="21">
        <f t="shared" si="18"/>
        <v>11.240023273440746</v>
      </c>
      <c r="M110">
        <f t="shared" si="31"/>
        <v>1.0499999999999992</v>
      </c>
      <c r="N110">
        <f t="shared" si="28"/>
        <v>3.2416343672013315</v>
      </c>
      <c r="O110" s="2">
        <f t="shared" si="29"/>
        <v>102.04099234844928</v>
      </c>
      <c r="P110" s="2">
        <f t="shared" si="30"/>
        <v>54.267207971618035</v>
      </c>
      <c r="R110" s="2">
        <f t="shared" si="32"/>
        <v>0.4993746088859545</v>
      </c>
    </row>
    <row r="111" spans="1:18" ht="12.75">
      <c r="A111" s="29">
        <f t="shared" si="19"/>
        <v>0.5199999999999996</v>
      </c>
      <c r="B111" s="25">
        <f t="shared" si="20"/>
        <v>51.99999999999996</v>
      </c>
      <c r="C111" s="24">
        <f t="shared" si="21"/>
        <v>0.4126937470846584</v>
      </c>
      <c r="D111" s="24">
        <f t="shared" si="22"/>
        <v>1.6108070011488846</v>
      </c>
      <c r="E111" s="21">
        <f t="shared" si="23"/>
        <v>0.25620309993084867</v>
      </c>
      <c r="F111" s="20">
        <f t="shared" si="24"/>
        <v>33.88189996930867</v>
      </c>
      <c r="G111" s="21">
        <f t="shared" si="25"/>
        <v>13.982848256681567</v>
      </c>
      <c r="H111" s="20">
        <f t="shared" si="26"/>
        <v>29.924497325513382</v>
      </c>
      <c r="I111" s="21">
        <f aca="true" t="shared" si="33" ref="I111:I142">H111*$C111</f>
        <v>12.349652930890956</v>
      </c>
      <c r="J111" s="20">
        <f t="shared" si="27"/>
        <v>26.79486023782506</v>
      </c>
      <c r="K111" s="21">
        <f t="shared" si="18"/>
        <v>11.058071274157745</v>
      </c>
      <c r="M111">
        <f t="shared" si="31"/>
        <v>1.0399999999999991</v>
      </c>
      <c r="N111">
        <f t="shared" si="28"/>
        <v>3.2216140022977693</v>
      </c>
      <c r="O111" s="2">
        <f t="shared" si="29"/>
        <v>101.645699907926</v>
      </c>
      <c r="P111" s="2">
        <f t="shared" si="30"/>
        <v>53.4105460453143</v>
      </c>
      <c r="R111" s="2">
        <f t="shared" si="32"/>
        <v>0.4995998398718719</v>
      </c>
    </row>
    <row r="112" spans="1:18" ht="12.75">
      <c r="A112" s="29">
        <f t="shared" si="19"/>
        <v>0.5149999999999996</v>
      </c>
      <c r="B112" s="25">
        <f t="shared" si="20"/>
        <v>51.49999999999996</v>
      </c>
      <c r="C112" s="24">
        <f t="shared" si="21"/>
        <v>0.407696831394876</v>
      </c>
      <c r="D112" s="24">
        <f t="shared" si="22"/>
        <v>1.6008008286183726</v>
      </c>
      <c r="E112" s="21">
        <f t="shared" si="23"/>
        <v>0.25468304620178955</v>
      </c>
      <c r="F112" s="20">
        <f t="shared" si="24"/>
        <v>33.74799264536217</v>
      </c>
      <c r="G112" s="21">
        <f t="shared" si="25"/>
        <v>13.758949667451734</v>
      </c>
      <c r="H112" s="20">
        <f t="shared" si="26"/>
        <v>29.799294848676798</v>
      </c>
      <c r="I112" s="21">
        <f t="shared" si="33"/>
        <v>12.149078087607181</v>
      </c>
      <c r="J112" s="20">
        <f t="shared" si="27"/>
        <v>26.67784284501501</v>
      </c>
      <c r="K112" s="21">
        <f t="shared" si="18"/>
        <v>10.876471996363083</v>
      </c>
      <c r="M112">
        <f t="shared" si="31"/>
        <v>1.0299999999999991</v>
      </c>
      <c r="N112">
        <f t="shared" si="28"/>
        <v>3.201601657236745</v>
      </c>
      <c r="O112" s="2">
        <f t="shared" si="29"/>
        <v>101.24397793608651</v>
      </c>
      <c r="P112" s="2">
        <f t="shared" si="30"/>
        <v>52.55531643186079</v>
      </c>
      <c r="R112" s="2">
        <f t="shared" si="32"/>
        <v>0.49977494935220595</v>
      </c>
    </row>
    <row r="113" spans="1:18" ht="12.75">
      <c r="A113" s="29">
        <f t="shared" si="19"/>
        <v>0.5099999999999996</v>
      </c>
      <c r="B113" s="25">
        <f t="shared" si="20"/>
        <v>50.99999999999996</v>
      </c>
      <c r="C113" s="24">
        <f t="shared" si="21"/>
        <v>0.4026984149920513</v>
      </c>
      <c r="D113" s="24">
        <f t="shared" si="22"/>
        <v>1.590797660368286</v>
      </c>
      <c r="E113" s="21">
        <f t="shared" si="23"/>
        <v>0.25314244861211477</v>
      </c>
      <c r="F113" s="20">
        <f t="shared" si="24"/>
        <v>33.611934575368025</v>
      </c>
      <c r="G113" s="21">
        <f t="shared" si="25"/>
        <v>13.53547277831723</v>
      </c>
      <c r="H113" s="20">
        <f t="shared" si="26"/>
        <v>29.67210937255615</v>
      </c>
      <c r="I113" s="21">
        <f t="shared" si="33"/>
        <v>11.94891141379915</v>
      </c>
      <c r="J113" s="20">
        <f t="shared" si="27"/>
        <v>26.558994966809554</v>
      </c>
      <c r="K113" s="21">
        <f t="shared" si="18"/>
        <v>10.695265176916076</v>
      </c>
      <c r="M113">
        <f t="shared" si="31"/>
        <v>1.0199999999999991</v>
      </c>
      <c r="N113">
        <f t="shared" si="28"/>
        <v>3.181595320736572</v>
      </c>
      <c r="O113" s="2">
        <f t="shared" si="29"/>
        <v>100.83580372610407</v>
      </c>
      <c r="P113" s="2">
        <f t="shared" si="30"/>
        <v>51.701697594119445</v>
      </c>
      <c r="R113" s="2">
        <f t="shared" si="32"/>
        <v>0.4998999899979995</v>
      </c>
    </row>
    <row r="114" spans="1:18" ht="12.75">
      <c r="A114" s="29">
        <f t="shared" si="19"/>
        <v>0.5049999999999996</v>
      </c>
      <c r="B114" s="25">
        <f t="shared" si="20"/>
        <v>50.49999999999996</v>
      </c>
      <c r="C114" s="24">
        <f t="shared" si="21"/>
        <v>0.3976989983641403</v>
      </c>
      <c r="D114" s="24">
        <f t="shared" si="22"/>
        <v>1.5807964934690628</v>
      </c>
      <c r="E114" s="21">
        <f t="shared" si="23"/>
        <v>0.25158140216479646</v>
      </c>
      <c r="F114" s="20">
        <f t="shared" si="24"/>
        <v>33.47371767377972</v>
      </c>
      <c r="G114" s="21">
        <f t="shared" si="25"/>
        <v>13.312463990386213</v>
      </c>
      <c r="H114" s="20">
        <f t="shared" si="26"/>
        <v>29.542934828909452</v>
      </c>
      <c r="I114" s="21">
        <f t="shared" si="33"/>
        <v>11.749195590194363</v>
      </c>
      <c r="J114" s="20">
        <f t="shared" si="27"/>
        <v>26.438312128368473</v>
      </c>
      <c r="K114" s="21">
        <f t="shared" si="18"/>
        <v>10.514490251890644</v>
      </c>
      <c r="M114">
        <f t="shared" si="31"/>
        <v>1.0099999999999991</v>
      </c>
      <c r="N114">
        <f t="shared" si="28"/>
        <v>3.1615929869381256</v>
      </c>
      <c r="O114" s="2">
        <f t="shared" si="29"/>
        <v>100.42115302133914</v>
      </c>
      <c r="P114" s="2">
        <f t="shared" si="30"/>
        <v>50.84986677126776</v>
      </c>
      <c r="R114" s="2">
        <f t="shared" si="32"/>
        <v>0.49997499937496875</v>
      </c>
    </row>
    <row r="115" spans="1:18" ht="12.75">
      <c r="A115" s="29">
        <f t="shared" si="19"/>
        <v>0.49999999999999956</v>
      </c>
      <c r="B115" s="25">
        <f t="shared" si="20"/>
        <v>49.99999999999996</v>
      </c>
      <c r="C115" s="24">
        <f t="shared" si="21"/>
        <v>0.3926990816987237</v>
      </c>
      <c r="D115" s="24">
        <f t="shared" si="22"/>
        <v>1.5707963267948957</v>
      </c>
      <c r="E115" s="21">
        <f t="shared" si="23"/>
        <v>0.24999999999999986</v>
      </c>
      <c r="F115" s="33">
        <f t="shared" si="24"/>
        <v>33.33333333333333</v>
      </c>
      <c r="G115" s="34">
        <f t="shared" si="25"/>
        <v>13.089969389957455</v>
      </c>
      <c r="H115" s="33">
        <f t="shared" si="26"/>
        <v>29.411764705882344</v>
      </c>
      <c r="I115" s="34">
        <f t="shared" si="33"/>
        <v>11.54997299113893</v>
      </c>
      <c r="J115" s="33">
        <f t="shared" si="27"/>
        <v>26.315789473684198</v>
      </c>
      <c r="K115" s="34">
        <f t="shared" si="18"/>
        <v>10.334186360492724</v>
      </c>
      <c r="M115">
        <f t="shared" si="31"/>
        <v>0.9999999999999991</v>
      </c>
      <c r="N115">
        <f t="shared" si="28"/>
        <v>3.1415926535897913</v>
      </c>
      <c r="O115" s="2">
        <f t="shared" si="29"/>
        <v>99.99999999999997</v>
      </c>
      <c r="P115" s="2">
        <f t="shared" si="30"/>
        <v>49.999999999999936</v>
      </c>
      <c r="R115" s="2">
        <f t="shared" si="32"/>
        <v>0.5</v>
      </c>
    </row>
    <row r="116" spans="1:18" ht="12.75">
      <c r="A116" s="29">
        <f t="shared" si="19"/>
        <v>0.49499999999999955</v>
      </c>
      <c r="B116" s="25">
        <f t="shared" si="20"/>
        <v>49.49999999999996</v>
      </c>
      <c r="C116" s="24">
        <f t="shared" si="21"/>
        <v>0.38769916503330704</v>
      </c>
      <c r="D116" s="24">
        <f t="shared" si="22"/>
        <v>1.5607961601207285</v>
      </c>
      <c r="E116" s="21">
        <f t="shared" si="23"/>
        <v>0.2483983334526645</v>
      </c>
      <c r="F116" s="20">
        <f t="shared" si="24"/>
        <v>33.190772419268455</v>
      </c>
      <c r="G116" s="21">
        <f t="shared" si="25"/>
        <v>12.868034753760897</v>
      </c>
      <c r="H116" s="20">
        <f t="shared" si="26"/>
        <v>29.278592044333454</v>
      </c>
      <c r="I116" s="21">
        <f t="shared" si="33"/>
        <v>11.351285688938907</v>
      </c>
      <c r="J116" s="20">
        <f t="shared" si="27"/>
        <v>26.19142176338847</v>
      </c>
      <c r="K116" s="21">
        <f t="shared" si="18"/>
        <v>10.154392348700895</v>
      </c>
      <c r="M116">
        <f t="shared" si="31"/>
        <v>0.9899999999999991</v>
      </c>
      <c r="N116">
        <f t="shared" si="28"/>
        <v>3.121592320241457</v>
      </c>
      <c r="O116" s="2">
        <f t="shared" si="29"/>
        <v>99.57231725780535</v>
      </c>
      <c r="P116" s="2">
        <f t="shared" si="30"/>
        <v>49.152272134544326</v>
      </c>
      <c r="R116" s="2">
        <f t="shared" si="32"/>
        <v>0.49997499937496875</v>
      </c>
    </row>
    <row r="117" spans="1:18" ht="12.75">
      <c r="A117" s="29">
        <f t="shared" si="19"/>
        <v>0.48999999999999955</v>
      </c>
      <c r="B117" s="25">
        <f t="shared" si="20"/>
        <v>48.99999999999996</v>
      </c>
      <c r="C117" s="24">
        <f t="shared" si="21"/>
        <v>0.3826997484053961</v>
      </c>
      <c r="D117" s="24">
        <f t="shared" si="22"/>
        <v>1.5507949932215053</v>
      </c>
      <c r="E117" s="21">
        <f t="shared" si="23"/>
        <v>0.24677649210770558</v>
      </c>
      <c r="F117" s="20">
        <f t="shared" si="24"/>
        <v>33.04602526287248</v>
      </c>
      <c r="G117" s="21">
        <f t="shared" si="25"/>
        <v>12.646705553899663</v>
      </c>
      <c r="H117" s="20">
        <f t="shared" si="26"/>
        <v>29.143409433610312</v>
      </c>
      <c r="I117" s="21">
        <f t="shared" si="33"/>
        <v>11.153175457918113</v>
      </c>
      <c r="J117" s="20">
        <f t="shared" si="27"/>
        <v>26.065203372102758</v>
      </c>
      <c r="K117" s="21">
        <f t="shared" si="18"/>
        <v>9.975146772639208</v>
      </c>
      <c r="M117">
        <f t="shared" si="31"/>
        <v>0.9799999999999991</v>
      </c>
      <c r="N117">
        <f t="shared" si="28"/>
        <v>3.1015899864430105</v>
      </c>
      <c r="O117" s="2">
        <f t="shared" si="29"/>
        <v>99.13807578861744</v>
      </c>
      <c r="P117" s="2">
        <f t="shared" si="30"/>
        <v>48.306856865540574</v>
      </c>
      <c r="R117" s="2">
        <f t="shared" si="32"/>
        <v>0.4998999899979995</v>
      </c>
    </row>
    <row r="118" spans="1:18" ht="12.75">
      <c r="A118" s="29">
        <f t="shared" si="19"/>
        <v>0.48499999999999954</v>
      </c>
      <c r="B118" s="25">
        <f t="shared" si="20"/>
        <v>48.49999999999996</v>
      </c>
      <c r="C118" s="24">
        <f t="shared" si="21"/>
        <v>0.3777013320025714</v>
      </c>
      <c r="D118" s="24">
        <f t="shared" si="22"/>
        <v>1.5407918249714188</v>
      </c>
      <c r="E118" s="21">
        <f t="shared" si="23"/>
        <v>0.24513456385295765</v>
      </c>
      <c r="F118" s="20">
        <f t="shared" si="24"/>
        <v>32.89908165433526</v>
      </c>
      <c r="G118" s="21">
        <f t="shared" si="25"/>
        <v>12.426026962503789</v>
      </c>
      <c r="H118" s="20">
        <f t="shared" si="26"/>
        <v>29.006209006768483</v>
      </c>
      <c r="I118" s="21">
        <f t="shared" si="33"/>
        <v>10.95568377820144</v>
      </c>
      <c r="J118" s="20">
        <f t="shared" si="27"/>
        <v>25.93712828532889</v>
      </c>
      <c r="K118" s="21">
        <f t="shared" si="18"/>
        <v>9.796487901690291</v>
      </c>
      <c r="M118">
        <f t="shared" si="31"/>
        <v>0.9699999999999991</v>
      </c>
      <c r="N118">
        <f t="shared" si="28"/>
        <v>3.0815836499428375</v>
      </c>
      <c r="O118" s="2">
        <f t="shared" si="29"/>
        <v>98.69724496300579</v>
      </c>
      <c r="P118" s="2">
        <f t="shared" si="30"/>
        <v>47.463926737815534</v>
      </c>
      <c r="R118" s="2">
        <f t="shared" si="32"/>
        <v>0.4997749493522059</v>
      </c>
    </row>
    <row r="119" spans="1:18" ht="12.75">
      <c r="A119" s="29">
        <f t="shared" si="19"/>
        <v>0.47999999999999954</v>
      </c>
      <c r="B119" s="25">
        <f t="shared" si="20"/>
        <v>47.99999999999996</v>
      </c>
      <c r="C119" s="24">
        <f t="shared" si="21"/>
        <v>0.372704416312789</v>
      </c>
      <c r="D119" s="24">
        <f t="shared" si="22"/>
        <v>1.5307856524409067</v>
      </c>
      <c r="E119" s="21">
        <f t="shared" si="23"/>
        <v>0.24347263492997534</v>
      </c>
      <c r="F119" s="20">
        <f t="shared" si="24"/>
        <v>32.74993083489984</v>
      </c>
      <c r="G119" s="21">
        <f t="shared" si="25"/>
        <v>12.206043856105556</v>
      </c>
      <c r="H119" s="20">
        <f t="shared" si="26"/>
        <v>28.866982435225285</v>
      </c>
      <c r="I119" s="21">
        <f t="shared" si="33"/>
        <v>10.758851839232172</v>
      </c>
      <c r="J119" s="20">
        <f t="shared" si="27"/>
        <v>25.807190095875086</v>
      </c>
      <c r="K119" s="21">
        <f t="shared" si="18"/>
        <v>9.618453721356314</v>
      </c>
      <c r="M119">
        <f t="shared" si="31"/>
        <v>0.9599999999999991</v>
      </c>
      <c r="N119">
        <f t="shared" si="28"/>
        <v>3.0615713048818134</v>
      </c>
      <c r="O119" s="2">
        <f t="shared" si="29"/>
        <v>98.24979250469951</v>
      </c>
      <c r="P119" s="2">
        <f t="shared" si="30"/>
        <v>46.623653167095796</v>
      </c>
      <c r="R119" s="2">
        <f t="shared" si="32"/>
        <v>0.49959983987187184</v>
      </c>
    </row>
    <row r="120" spans="1:18" ht="12.75">
      <c r="A120" s="29">
        <f t="shared" si="19"/>
        <v>0.47499999999999953</v>
      </c>
      <c r="B120" s="25">
        <f t="shared" si="20"/>
        <v>47.49999999999995</v>
      </c>
      <c r="C120" s="24">
        <f t="shared" si="21"/>
        <v>0.36770950227513227</v>
      </c>
      <c r="D120" s="24">
        <f t="shared" si="22"/>
        <v>1.5207754699891256</v>
      </c>
      <c r="E120" s="21">
        <f t="shared" si="23"/>
        <v>0.24179078998279846</v>
      </c>
      <c r="F120" s="20">
        <f t="shared" si="24"/>
        <v>32.598561488291836</v>
      </c>
      <c r="G120" s="21">
        <f t="shared" si="25"/>
        <v>11.986800819745087</v>
      </c>
      <c r="H120" s="20">
        <f t="shared" si="26"/>
        <v>28.725720922837503</v>
      </c>
      <c r="I120" s="21">
        <f t="shared" si="33"/>
        <v>10.562720543030931</v>
      </c>
      <c r="J120" s="20">
        <f t="shared" si="27"/>
        <v>25.67538199981115</v>
      </c>
      <c r="K120" s="21">
        <f t="shared" si="18"/>
        <v>9.441081935874449</v>
      </c>
      <c r="M120">
        <f t="shared" si="31"/>
        <v>0.9499999999999991</v>
      </c>
      <c r="N120">
        <f t="shared" si="28"/>
        <v>3.041550939978251</v>
      </c>
      <c r="O120" s="2">
        <f t="shared" si="29"/>
        <v>97.79568446487549</v>
      </c>
      <c r="P120" s="2">
        <f t="shared" si="30"/>
        <v>45.78620645568993</v>
      </c>
      <c r="R120" s="2">
        <f t="shared" si="32"/>
        <v>0.4993746088859545</v>
      </c>
    </row>
    <row r="121" spans="1:18" ht="12.75">
      <c r="A121" s="29">
        <f t="shared" si="19"/>
        <v>0.46999999999999953</v>
      </c>
      <c r="B121" s="25">
        <f t="shared" si="20"/>
        <v>46.99999999999995</v>
      </c>
      <c r="C121" s="24">
        <f t="shared" si="21"/>
        <v>0.36271709143124264</v>
      </c>
      <c r="D121" s="24">
        <f t="shared" si="22"/>
        <v>1.510760268349617</v>
      </c>
      <c r="E121" s="21">
        <f t="shared" si="23"/>
        <v>0.2400891121047826</v>
      </c>
      <c r="F121" s="20">
        <f t="shared" si="24"/>
        <v>32.444961731408256</v>
      </c>
      <c r="G121" s="21">
        <f t="shared" si="25"/>
        <v>11.768342150814377</v>
      </c>
      <c r="H121" s="20">
        <f t="shared" si="26"/>
        <v>28.582415199390883</v>
      </c>
      <c r="I121" s="21">
        <f t="shared" si="33"/>
        <v>10.367330507203203</v>
      </c>
      <c r="J121" s="20">
        <f t="shared" si="27"/>
        <v>25.541696791945107</v>
      </c>
      <c r="K121" s="21">
        <f t="shared" si="18"/>
        <v>9.26440997059303</v>
      </c>
      <c r="M121">
        <f t="shared" si="31"/>
        <v>0.9399999999999991</v>
      </c>
      <c r="N121">
        <f t="shared" si="28"/>
        <v>3.021520536699234</v>
      </c>
      <c r="O121" s="2">
        <f t="shared" si="29"/>
        <v>97.33488519422477</v>
      </c>
      <c r="P121" s="2">
        <f t="shared" si="30"/>
        <v>44.95175580717156</v>
      </c>
      <c r="R121" s="2">
        <f t="shared" si="32"/>
        <v>0.49909918853871116</v>
      </c>
    </row>
    <row r="122" spans="1:18" ht="12.75">
      <c r="A122" s="29">
        <f t="shared" si="19"/>
        <v>0.4649999999999995</v>
      </c>
      <c r="B122" s="25">
        <f t="shared" si="20"/>
        <v>46.49999999999995</v>
      </c>
      <c r="C122" s="24">
        <f t="shared" si="21"/>
        <v>0.35772768607766015</v>
      </c>
      <c r="D122" s="24">
        <f t="shared" si="22"/>
        <v>1.5007390337068454</v>
      </c>
      <c r="E122" s="21">
        <f t="shared" si="23"/>
        <v>0.23836768288359103</v>
      </c>
      <c r="F122" s="20">
        <f t="shared" si="24"/>
        <v>32.289119104244186</v>
      </c>
      <c r="G122" s="21">
        <f t="shared" si="25"/>
        <v>11.550711862647242</v>
      </c>
      <c r="H122" s="20">
        <f t="shared" si="26"/>
        <v>28.437055513487188</v>
      </c>
      <c r="I122" s="21">
        <f t="shared" si="33"/>
        <v>10.17272206770174</v>
      </c>
      <c r="J122" s="20">
        <f t="shared" si="27"/>
        <v>25.406126860812225</v>
      </c>
      <c r="K122" s="21">
        <f t="shared" si="18"/>
        <v>9.088474974113845</v>
      </c>
      <c r="M122">
        <f t="shared" si="31"/>
        <v>0.929999999999999</v>
      </c>
      <c r="N122">
        <f t="shared" si="28"/>
        <v>3.0014780674136907</v>
      </c>
      <c r="O122" s="2">
        <f t="shared" si="29"/>
        <v>96.86735731273255</v>
      </c>
      <c r="P122" s="2">
        <f t="shared" si="30"/>
        <v>44.12046934009205</v>
      </c>
      <c r="R122" s="2">
        <f t="shared" si="32"/>
        <v>0.49877349568717055</v>
      </c>
    </row>
    <row r="123" spans="1:18" ht="12.75">
      <c r="A123" s="29">
        <f t="shared" si="19"/>
        <v>0.4599999999999995</v>
      </c>
      <c r="B123" s="25">
        <f t="shared" si="20"/>
        <v>45.99999999999995</v>
      </c>
      <c r="C123" s="24">
        <f t="shared" si="21"/>
        <v>0.3527417894193055</v>
      </c>
      <c r="D123" s="24">
        <f t="shared" si="22"/>
        <v>1.4907107467612366</v>
      </c>
      <c r="E123" s="21">
        <f t="shared" si="23"/>
        <v>0.23662658244443666</v>
      </c>
      <c r="F123" s="20">
        <f t="shared" si="24"/>
        <v>32.13102055903287</v>
      </c>
      <c r="G123" s="21">
        <f t="shared" si="25"/>
        <v>11.333953687861749</v>
      </c>
      <c r="H123" s="20">
        <f t="shared" si="26"/>
        <v>28.289631624812973</v>
      </c>
      <c r="I123" s="21">
        <f t="shared" si="33"/>
        <v>9.978935281349504</v>
      </c>
      <c r="J123" s="20">
        <f t="shared" si="27"/>
        <v>25.268664183165864</v>
      </c>
      <c r="K123" s="21">
        <f t="shared" si="18"/>
        <v>8.91331382020544</v>
      </c>
      <c r="M123">
        <f t="shared" si="31"/>
        <v>0.919999999999999</v>
      </c>
      <c r="N123">
        <f t="shared" si="28"/>
        <v>2.981421493522473</v>
      </c>
      <c r="O123" s="2">
        <f t="shared" si="29"/>
        <v>96.3930616770986</v>
      </c>
      <c r="P123" s="2">
        <f t="shared" si="30"/>
        <v>43.29251410074753</v>
      </c>
      <c r="R123" s="2">
        <f t="shared" si="32"/>
        <v>0.49839743177508444</v>
      </c>
    </row>
    <row r="124" spans="1:18" ht="12.75">
      <c r="A124" s="29">
        <f t="shared" si="19"/>
        <v>0.4549999999999995</v>
      </c>
      <c r="B124" s="25">
        <f t="shared" si="20"/>
        <v>45.49999999999995</v>
      </c>
      <c r="C124" s="24">
        <f t="shared" si="21"/>
        <v>0.34775990572434373</v>
      </c>
      <c r="D124" s="24">
        <f t="shared" si="22"/>
        <v>1.4806743817803003</v>
      </c>
      <c r="E124" s="21">
        <f t="shared" si="23"/>
        <v>0.23486588949165982</v>
      </c>
      <c r="F124" s="20">
        <f t="shared" si="24"/>
        <v>31.97065244857277</v>
      </c>
      <c r="G124" s="21">
        <f t="shared" si="25"/>
        <v>11.118111081461427</v>
      </c>
      <c r="H124" s="20">
        <f t="shared" si="26"/>
        <v>28.1401327957721</v>
      </c>
      <c r="I124" s="21">
        <f t="shared" si="33"/>
        <v>9.78600992812822</v>
      </c>
      <c r="J124" s="20">
        <f t="shared" si="27"/>
        <v>25.129300317958037</v>
      </c>
      <c r="K124" s="21">
        <f t="shared" si="18"/>
        <v>8.738963109491808</v>
      </c>
      <c r="M124">
        <f t="shared" si="31"/>
        <v>0.909999999999999</v>
      </c>
      <c r="N124">
        <f t="shared" si="28"/>
        <v>2.9613487635606006</v>
      </c>
      <c r="O124" s="2">
        <f t="shared" si="29"/>
        <v>95.9119573457183</v>
      </c>
      <c r="P124" s="2">
        <f t="shared" si="30"/>
        <v>42.46805607502474</v>
      </c>
      <c r="R124" s="2">
        <f t="shared" si="32"/>
        <v>0.49797088268291345</v>
      </c>
    </row>
    <row r="125" spans="1:18" ht="12.75">
      <c r="A125" s="29">
        <f t="shared" si="19"/>
        <v>0.4499999999999995</v>
      </c>
      <c r="B125" s="25">
        <f t="shared" si="20"/>
        <v>44.99999999999995</v>
      </c>
      <c r="C125" s="24">
        <f t="shared" si="21"/>
        <v>0.34278254048066814</v>
      </c>
      <c r="D125" s="24">
        <f t="shared" si="22"/>
        <v>1.4706289056333357</v>
      </c>
      <c r="E125" s="21">
        <f t="shared" si="23"/>
        <v>0.23308568134871976</v>
      </c>
      <c r="F125" s="20">
        <f t="shared" si="24"/>
        <v>31.808000513711775</v>
      </c>
      <c r="G125" s="21">
        <f t="shared" si="25"/>
        <v>10.903227223700519</v>
      </c>
      <c r="H125" s="20">
        <f t="shared" si="26"/>
        <v>27.98854778246194</v>
      </c>
      <c r="I125" s="21">
        <f t="shared" si="33"/>
        <v>9.593985513236873</v>
      </c>
      <c r="J125" s="20">
        <f t="shared" si="27"/>
        <v>24.98802639979593</v>
      </c>
      <c r="K125" s="21">
        <f t="shared" si="18"/>
        <v>8.565459170920054</v>
      </c>
      <c r="M125">
        <f t="shared" si="31"/>
        <v>0.899999999999999</v>
      </c>
      <c r="N125">
        <f t="shared" si="28"/>
        <v>2.9412578112666714</v>
      </c>
      <c r="O125" s="2">
        <f t="shared" si="29"/>
        <v>95.42400154113531</v>
      </c>
      <c r="P125" s="2">
        <f t="shared" si="30"/>
        <v>41.64726019934544</v>
      </c>
      <c r="R125" s="2">
        <f t="shared" si="32"/>
        <v>0.4974937185533099</v>
      </c>
    </row>
    <row r="126" spans="1:18" ht="12.75">
      <c r="A126" s="29">
        <f t="shared" si="19"/>
        <v>0.4449999999999995</v>
      </c>
      <c r="B126" s="25">
        <f t="shared" si="20"/>
        <v>44.49999999999995</v>
      </c>
      <c r="C126" s="24">
        <f t="shared" si="21"/>
        <v>0.3378102005542561</v>
      </c>
      <c r="D126" s="24">
        <f t="shared" si="22"/>
        <v>1.4605732768071489</v>
      </c>
      <c r="E126" s="21">
        <f t="shared" si="23"/>
        <v>0.23128603399667694</v>
      </c>
      <c r="F126" s="20">
        <f t="shared" si="24"/>
        <v>31.643049869956393</v>
      </c>
      <c r="G126" s="21">
        <f t="shared" si="25"/>
        <v>10.689345022718296</v>
      </c>
      <c r="H126" s="20">
        <f t="shared" si="26"/>
        <v>27.834864824971284</v>
      </c>
      <c r="I126" s="21">
        <f t="shared" si="33"/>
        <v>9.402901268924158</v>
      </c>
      <c r="J126" s="20">
        <f t="shared" si="27"/>
        <v>24.844833131859176</v>
      </c>
      <c r="K126" s="21">
        <f t="shared" si="18"/>
        <v>8.392838063010375</v>
      </c>
      <c r="M126">
        <f t="shared" si="31"/>
        <v>0.889999999999999</v>
      </c>
      <c r="N126">
        <f t="shared" si="28"/>
        <v>2.9211465536142978</v>
      </c>
      <c r="O126" s="2">
        <f t="shared" si="29"/>
        <v>94.92914960986917</v>
      </c>
      <c r="P126" s="2">
        <f t="shared" si="30"/>
        <v>40.83029037072876</v>
      </c>
      <c r="R126" s="2">
        <f t="shared" si="32"/>
        <v>0.49696579359147036</v>
      </c>
    </row>
    <row r="127" spans="1:18" ht="12.75">
      <c r="A127" s="29">
        <f t="shared" si="19"/>
        <v>0.4399999999999995</v>
      </c>
      <c r="B127" s="25">
        <f t="shared" si="20"/>
        <v>43.99999999999995</v>
      </c>
      <c r="C127" s="24">
        <f t="shared" si="21"/>
        <v>0.33284339434964855</v>
      </c>
      <c r="D127" s="24">
        <f t="shared" si="22"/>
        <v>1.4505064444001075</v>
      </c>
      <c r="E127" s="21">
        <f t="shared" si="23"/>
        <v>0.22946702211123515</v>
      </c>
      <c r="F127" s="20">
        <f t="shared" si="24"/>
        <v>31.475784993170443</v>
      </c>
      <c r="G127" s="21">
        <f t="shared" si="25"/>
        <v>10.47650711694658</v>
      </c>
      <c r="H127" s="20">
        <f t="shared" si="26"/>
        <v>27.67907163697551</v>
      </c>
      <c r="I127" s="21">
        <f t="shared" si="33"/>
        <v>9.212796156098012</v>
      </c>
      <c r="J127" s="20">
        <f t="shared" si="27"/>
        <v>24.699710778260727</v>
      </c>
      <c r="K127" s="21">
        <f t="shared" si="18"/>
        <v>8.2211355748909</v>
      </c>
      <c r="M127">
        <f t="shared" si="31"/>
        <v>0.879999999999999</v>
      </c>
      <c r="N127">
        <f t="shared" si="28"/>
        <v>2.901012888800215</v>
      </c>
      <c r="O127" s="2">
        <f t="shared" si="29"/>
        <v>94.42735497951132</v>
      </c>
      <c r="P127" s="2">
        <f t="shared" si="30"/>
        <v>40.01730945598727</v>
      </c>
      <c r="R127" s="2">
        <f t="shared" si="32"/>
        <v>0.4963869458396342</v>
      </c>
    </row>
    <row r="128" spans="1:18" ht="12.75">
      <c r="A128" s="29">
        <f t="shared" si="19"/>
        <v>0.4349999999999995</v>
      </c>
      <c r="B128" s="25">
        <f t="shared" si="20"/>
        <v>43.49999999999995</v>
      </c>
      <c r="C128" s="24">
        <f t="shared" si="21"/>
        <v>0.3278826319728185</v>
      </c>
      <c r="D128" s="24">
        <f t="shared" si="22"/>
        <v>1.4404273470917501</v>
      </c>
      <c r="E128" s="21">
        <f t="shared" si="23"/>
        <v>0.22762871909841179</v>
      </c>
      <c r="F128" s="20">
        <f t="shared" si="24"/>
        <v>31.306189704324602</v>
      </c>
      <c r="G128" s="21">
        <f t="shared" si="25"/>
        <v>10.264755877294302</v>
      </c>
      <c r="H128" s="20">
        <f t="shared" si="26"/>
        <v>27.521155394602353</v>
      </c>
      <c r="I128" s="21">
        <f t="shared" si="33"/>
        <v>9.02370886571515</v>
      </c>
      <c r="J128" s="20">
        <f t="shared" si="27"/>
        <v>24.552649155832526</v>
      </c>
      <c r="K128" s="21">
        <f t="shared" si="18"/>
        <v>8.050387227119568</v>
      </c>
      <c r="M128">
        <f t="shared" si="31"/>
        <v>0.869999999999999</v>
      </c>
      <c r="N128">
        <f t="shared" si="28"/>
        <v>2.8808546941835003</v>
      </c>
      <c r="O128" s="2">
        <f t="shared" si="29"/>
        <v>93.9185691129738</v>
      </c>
      <c r="P128" s="2">
        <f t="shared" si="30"/>
        <v>39.208479300071346</v>
      </c>
      <c r="R128" s="2">
        <f t="shared" si="32"/>
        <v>0.49575699692490466</v>
      </c>
    </row>
    <row r="129" spans="1:18" ht="12.75">
      <c r="A129" s="29">
        <f t="shared" si="19"/>
        <v>0.4299999999999995</v>
      </c>
      <c r="B129" s="25">
        <f t="shared" si="20"/>
        <v>42.99999999999995</v>
      </c>
      <c r="C129" s="24">
        <f t="shared" si="21"/>
        <v>0.3229284253966973</v>
      </c>
      <c r="D129" s="24">
        <f t="shared" si="22"/>
        <v>1.4303349120850397</v>
      </c>
      <c r="E129" s="21">
        <f t="shared" si="23"/>
        <v>0.22577119712889857</v>
      </c>
      <c r="F129" s="20">
        <f t="shared" si="24"/>
        <v>31.13424715325464</v>
      </c>
      <c r="G129" s="21">
        <f t="shared" si="25"/>
        <v>10.054133409112127</v>
      </c>
      <c r="H129" s="20">
        <f t="shared" si="26"/>
        <v>27.36110272453892</v>
      </c>
      <c r="I129" s="21">
        <f t="shared" si="33"/>
        <v>8.835677819952638</v>
      </c>
      <c r="J129" s="20">
        <f t="shared" si="27"/>
        <v>24.403637625315213</v>
      </c>
      <c r="K129" s="21">
        <f t="shared" si="18"/>
        <v>7.880628272294639</v>
      </c>
      <c r="M129">
        <f t="shared" si="31"/>
        <v>0.859999999999999</v>
      </c>
      <c r="N129">
        <f t="shared" si="28"/>
        <v>2.8606698241700794</v>
      </c>
      <c r="O129" s="2">
        <f t="shared" si="29"/>
        <v>93.40274145976392</v>
      </c>
      <c r="P129" s="2">
        <f t="shared" si="30"/>
        <v>38.40396073357354</v>
      </c>
      <c r="R129" s="2">
        <f t="shared" si="32"/>
        <v>0.49507575177946245</v>
      </c>
    </row>
    <row r="130" spans="1:18" ht="12.75">
      <c r="A130" s="29">
        <f t="shared" si="19"/>
        <v>0.4249999999999995</v>
      </c>
      <c r="B130" s="25">
        <f t="shared" si="20"/>
        <v>42.49999999999995</v>
      </c>
      <c r="C130" s="24">
        <f t="shared" si="21"/>
        <v>0.31798128862964237</v>
      </c>
      <c r="D130" s="24">
        <f t="shared" si="22"/>
        <v>1.4202280540182095</v>
      </c>
      <c r="E130" s="21">
        <f t="shared" si="23"/>
        <v>0.22389452717117314</v>
      </c>
      <c r="F130" s="20">
        <f t="shared" si="24"/>
        <v>30.959939801382774</v>
      </c>
      <c r="G130" s="21">
        <f t="shared" si="25"/>
        <v>9.844681553939848</v>
      </c>
      <c r="H130" s="20">
        <f t="shared" si="26"/>
        <v>27.198899691348274</v>
      </c>
      <c r="I130" s="21">
        <f t="shared" si="33"/>
        <v>8.648741173163305</v>
      </c>
      <c r="J130" s="20">
        <f t="shared" si="27"/>
        <v>24.252665081929088</v>
      </c>
      <c r="K130" s="21">
        <f t="shared" si="18"/>
        <v>7.711893695454942</v>
      </c>
      <c r="M130">
        <f t="shared" si="31"/>
        <v>0.849999999999999</v>
      </c>
      <c r="N130">
        <f t="shared" si="28"/>
        <v>2.840456108036419</v>
      </c>
      <c r="O130" s="2">
        <f t="shared" si="29"/>
        <v>92.87981940414831</v>
      </c>
      <c r="P130" s="2">
        <f t="shared" si="30"/>
        <v>37.60391357940308</v>
      </c>
      <c r="R130" s="2">
        <f t="shared" si="32"/>
        <v>0.49434299833212964</v>
      </c>
    </row>
    <row r="131" spans="1:18" ht="12.75">
      <c r="A131" s="29">
        <f t="shared" si="19"/>
        <v>0.4199999999999995</v>
      </c>
      <c r="B131" s="25">
        <f t="shared" si="20"/>
        <v>41.99999999999995</v>
      </c>
      <c r="C131" s="24">
        <f t="shared" si="21"/>
        <v>0.31304173788713613</v>
      </c>
      <c r="D131" s="24">
        <f t="shared" si="22"/>
        <v>1.410105673842985</v>
      </c>
      <c r="E131" s="21">
        <f t="shared" si="23"/>
        <v>0.22199877902341755</v>
      </c>
      <c r="F131" s="20">
        <f t="shared" si="24"/>
        <v>30.78324940335226</v>
      </c>
      <c r="G131" s="21">
        <f t="shared" si="25"/>
        <v>9.636441891038539</v>
      </c>
      <c r="H131" s="20">
        <f t="shared" si="26"/>
        <v>27.034531783960638</v>
      </c>
      <c r="I131" s="21">
        <f t="shared" si="33"/>
        <v>8.462936812616057</v>
      </c>
      <c r="J131" s="20">
        <f t="shared" si="27"/>
        <v>24.099719945301484</v>
      </c>
      <c r="K131" s="21">
        <f t="shared" si="18"/>
        <v>7.544218214270454</v>
      </c>
      <c r="M131">
        <f t="shared" si="31"/>
        <v>0.839999999999999</v>
      </c>
      <c r="N131">
        <f t="shared" si="28"/>
        <v>2.82021134768597</v>
      </c>
      <c r="O131" s="2">
        <f t="shared" si="29"/>
        <v>92.34974821005679</v>
      </c>
      <c r="P131" s="2">
        <f t="shared" si="30"/>
        <v>36.808496658638276</v>
      </c>
      <c r="R131" s="2">
        <f t="shared" si="32"/>
        <v>0.49355850717012256</v>
      </c>
    </row>
    <row r="132" spans="1:18" ht="12.75">
      <c r="A132" s="29">
        <f t="shared" si="19"/>
        <v>0.4149999999999995</v>
      </c>
      <c r="B132" s="25">
        <f t="shared" si="20"/>
        <v>41.49999999999995</v>
      </c>
      <c r="C132" s="24">
        <f t="shared" si="21"/>
        <v>0.30811029176702254</v>
      </c>
      <c r="D132" s="24">
        <f t="shared" si="22"/>
        <v>1.399966657665791</v>
      </c>
      <c r="E132" s="21">
        <f t="shared" si="23"/>
        <v>0.22008402134429733</v>
      </c>
      <c r="F132" s="20">
        <f t="shared" si="24"/>
        <v>30.60415698752152</v>
      </c>
      <c r="G132" s="21">
        <f t="shared" si="25"/>
        <v>9.429455738709017</v>
      </c>
      <c r="H132" s="20">
        <f t="shared" si="26"/>
        <v>26.867983901301518</v>
      </c>
      <c r="I132" s="21">
        <f t="shared" si="33"/>
        <v>8.278302359021675</v>
      </c>
      <c r="J132" s="20">
        <f t="shared" si="27"/>
        <v>23.944790148723303</v>
      </c>
      <c r="K132" s="21">
        <f t="shared" si="18"/>
        <v>7.377636279023264</v>
      </c>
      <c r="M132">
        <f t="shared" si="31"/>
        <v>0.829999999999999</v>
      </c>
      <c r="N132">
        <f t="shared" si="28"/>
        <v>2.799933315331582</v>
      </c>
      <c r="O132" s="2">
        <f t="shared" si="29"/>
        <v>91.81247096256455</v>
      </c>
      <c r="P132" s="2">
        <f t="shared" si="30"/>
        <v>36.0178677955627</v>
      </c>
      <c r="R132" s="2">
        <f t="shared" si="32"/>
        <v>0.49272203116970514</v>
      </c>
    </row>
    <row r="133" spans="1:18" ht="12.75">
      <c r="A133" s="29">
        <f t="shared" si="19"/>
        <v>0.4099999999999995</v>
      </c>
      <c r="B133" s="25">
        <f t="shared" si="20"/>
        <v>40.99999999999995</v>
      </c>
      <c r="C133" s="24">
        <f t="shared" si="21"/>
        <v>0.30318747142859803</v>
      </c>
      <c r="D133" s="24">
        <f t="shared" si="22"/>
        <v>1.3898098755483477</v>
      </c>
      <c r="E133" s="21">
        <f t="shared" si="23"/>
        <v>0.2181503216826516</v>
      </c>
      <c r="F133" s="20">
        <f t="shared" si="24"/>
        <v>30.422642835259172</v>
      </c>
      <c r="G133" s="21">
        <f t="shared" si="25"/>
        <v>9.223764155397582</v>
      </c>
      <c r="H133" s="20">
        <f t="shared" si="26"/>
        <v>26.699240337015816</v>
      </c>
      <c r="I133" s="21">
        <f t="shared" si="33"/>
        <v>8.094875166844254</v>
      </c>
      <c r="J133" s="20">
        <f t="shared" si="27"/>
        <v>23.787863127705254</v>
      </c>
      <c r="K133" s="21">
        <f t="shared" si="18"/>
        <v>7.212182072378537</v>
      </c>
      <c r="M133">
        <f t="shared" si="31"/>
        <v>0.819999999999999</v>
      </c>
      <c r="N133">
        <f t="shared" si="28"/>
        <v>2.7796197510966953</v>
      </c>
      <c r="O133" s="2">
        <f t="shared" si="29"/>
        <v>91.2679285057775</v>
      </c>
      <c r="P133" s="2">
        <f t="shared" si="30"/>
        <v>35.23218382188878</v>
      </c>
      <c r="R133" s="2">
        <f t="shared" si="32"/>
        <v>0.4918333050943174</v>
      </c>
    </row>
    <row r="134" spans="1:18" ht="12.75">
      <c r="A134" s="29">
        <f t="shared" si="19"/>
        <v>0.40499999999999947</v>
      </c>
      <c r="B134" s="25">
        <f t="shared" si="20"/>
        <v>40.49999999999995</v>
      </c>
      <c r="C134" s="24">
        <f t="shared" si="21"/>
        <v>0.29827380077589105</v>
      </c>
      <c r="D134" s="24">
        <f t="shared" si="22"/>
        <v>1.3796341802638359</v>
      </c>
      <c r="E134" s="21">
        <f t="shared" si="23"/>
        <v>0.2161977465061429</v>
      </c>
      <c r="F134" s="20">
        <f t="shared" si="24"/>
        <v>30.238686458977</v>
      </c>
      <c r="G134" s="21">
        <f t="shared" si="25"/>
        <v>9.01940794058954</v>
      </c>
      <c r="H134" s="20">
        <f t="shared" si="26"/>
        <v>26.52828476324341</v>
      </c>
      <c r="I134" s="21">
        <f t="shared" si="33"/>
        <v>7.912692324397771</v>
      </c>
      <c r="J134" s="20">
        <f t="shared" si="27"/>
        <v>23.628925807801643</v>
      </c>
      <c r="K134" s="21">
        <f t="shared" si="18"/>
        <v>7.047889508944538</v>
      </c>
      <c r="M134">
        <f t="shared" si="31"/>
        <v>0.8099999999999989</v>
      </c>
      <c r="N134">
        <f t="shared" si="28"/>
        <v>2.7592683605276718</v>
      </c>
      <c r="O134" s="2">
        <f t="shared" si="29"/>
        <v>90.71605937693099</v>
      </c>
      <c r="P134" s="2">
        <f t="shared" si="30"/>
        <v>34.45160058017081</v>
      </c>
      <c r="R134" s="2">
        <f t="shared" si="32"/>
        <v>0.490892045158607</v>
      </c>
    </row>
    <row r="135" spans="1:18" ht="12.75">
      <c r="A135" s="29">
        <f t="shared" si="19"/>
        <v>0.39999999999999947</v>
      </c>
      <c r="B135" s="25">
        <f t="shared" si="20"/>
        <v>39.99999999999994</v>
      </c>
      <c r="C135" s="24">
        <f t="shared" si="21"/>
        <v>0.2933698066454774</v>
      </c>
      <c r="D135" s="24">
        <f t="shared" si="22"/>
        <v>1.3694384060045648</v>
      </c>
      <c r="E135" s="21">
        <f t="shared" si="23"/>
        <v>0.2142263612289106</v>
      </c>
      <c r="F135" s="20">
        <f t="shared" si="24"/>
        <v>30.052266578831983</v>
      </c>
      <c r="G135" s="21">
        <f t="shared" si="25"/>
        <v>8.816427635490282</v>
      </c>
      <c r="H135" s="20">
        <f t="shared" si="26"/>
        <v>26.35510021339788</v>
      </c>
      <c r="I135" s="21">
        <f t="shared" si="33"/>
        <v>7.7317906537267165</v>
      </c>
      <c r="J135" s="20">
        <f t="shared" si="27"/>
        <v>23.467964591666657</v>
      </c>
      <c r="K135" s="21">
        <f t="shared" si="18"/>
        <v>6.884792234620157</v>
      </c>
      <c r="M135">
        <f t="shared" si="31"/>
        <v>0.7999999999999989</v>
      </c>
      <c r="N135">
        <f t="shared" si="28"/>
        <v>2.7388768120091296</v>
      </c>
      <c r="O135" s="2">
        <f t="shared" si="29"/>
        <v>90.15679973649594</v>
      </c>
      <c r="P135" s="2">
        <f t="shared" si="30"/>
        <v>33.67627292640646</v>
      </c>
      <c r="R135" s="2">
        <f t="shared" si="32"/>
        <v>0.48989794855663554</v>
      </c>
    </row>
    <row r="136" spans="1:18" ht="12.75">
      <c r="A136" s="29">
        <f t="shared" si="19"/>
        <v>0.39499999999999946</v>
      </c>
      <c r="B136" s="25">
        <f t="shared" si="20"/>
        <v>39.49999999999994</v>
      </c>
      <c r="C136" s="24">
        <f t="shared" si="21"/>
        <v>0.28847601899920217</v>
      </c>
      <c r="D136" s="24">
        <f t="shared" si="22"/>
        <v>1.3592213670367999</v>
      </c>
      <c r="E136" s="21">
        <f t="shared" si="23"/>
        <v>0.21223623023827282</v>
      </c>
      <c r="F136" s="20">
        <f t="shared" si="24"/>
        <v>29.863361098023454</v>
      </c>
      <c r="G136" s="21">
        <f t="shared" si="25"/>
        <v>8.61486352349345</v>
      </c>
      <c r="H136" s="20">
        <f t="shared" si="26"/>
        <v>26.179669063896355</v>
      </c>
      <c r="I136" s="21">
        <f t="shared" si="33"/>
        <v>7.55220671026939</v>
      </c>
      <c r="J136" s="20">
        <f t="shared" si="27"/>
        <v>23.304965345305483</v>
      </c>
      <c r="K136" s="21">
        <f t="shared" si="18"/>
        <v>6.722923625728092</v>
      </c>
      <c r="M136">
        <f t="shared" si="31"/>
        <v>0.7899999999999989</v>
      </c>
      <c r="N136">
        <f t="shared" si="28"/>
        <v>2.7184427340735997</v>
      </c>
      <c r="O136" s="2">
        <f t="shared" si="29"/>
        <v>89.59008329407035</v>
      </c>
      <c r="P136" s="2">
        <f t="shared" si="30"/>
        <v>32.906354731825076</v>
      </c>
      <c r="R136" s="2">
        <f t="shared" si="32"/>
        <v>0.4888506929523573</v>
      </c>
    </row>
    <row r="137" spans="1:18" ht="12.75">
      <c r="A137" s="29">
        <f t="shared" si="19"/>
        <v>0.38999999999999946</v>
      </c>
      <c r="B137" s="25">
        <f t="shared" si="20"/>
        <v>38.99999999999994</v>
      </c>
      <c r="C137" s="24">
        <f t="shared" si="21"/>
        <v>0.28359297112219334</v>
      </c>
      <c r="D137" s="24">
        <f t="shared" si="22"/>
        <v>1.348981856298101</v>
      </c>
      <c r="E137" s="21">
        <f t="shared" si="23"/>
        <v>0.21022741692051664</v>
      </c>
      <c r="F137" s="20">
        <f t="shared" si="24"/>
        <v>29.67194707660491</v>
      </c>
      <c r="G137" s="21">
        <f t="shared" si="25"/>
        <v>8.414755630434865</v>
      </c>
      <c r="H137" s="20">
        <f t="shared" si="26"/>
        <v>26.001973014783694</v>
      </c>
      <c r="I137" s="21">
        <f t="shared" si="33"/>
        <v>7.373976782301603</v>
      </c>
      <c r="J137" s="20">
        <f t="shared" si="27"/>
        <v>23.13991338347908</v>
      </c>
      <c r="K137" s="21">
        <f t="shared" si="18"/>
        <v>6.562316787931038</v>
      </c>
      <c r="M137">
        <f t="shared" si="31"/>
        <v>0.7799999999999989</v>
      </c>
      <c r="N137">
        <f t="shared" si="28"/>
        <v>2.697963712596202</v>
      </c>
      <c r="O137" s="2">
        <f t="shared" si="29"/>
        <v>89.01584122981473</v>
      </c>
      <c r="P137" s="2">
        <f t="shared" si="30"/>
        <v>32.1419988838576</v>
      </c>
      <c r="R137" s="2">
        <f t="shared" si="32"/>
        <v>0.4877499359302878</v>
      </c>
    </row>
    <row r="138" spans="1:18" ht="12.75">
      <c r="A138" s="29">
        <f t="shared" si="19"/>
        <v>0.38499999999999945</v>
      </c>
      <c r="B138" s="25">
        <f t="shared" si="20"/>
        <v>38.49999999999994</v>
      </c>
      <c r="C138" s="24">
        <f t="shared" si="21"/>
        <v>0.2787211998265768</v>
      </c>
      <c r="D138" s="24">
        <f t="shared" si="22"/>
        <v>1.3387186439321823</v>
      </c>
      <c r="E138" s="21">
        <f t="shared" si="23"/>
        <v>0.20819998368581502</v>
      </c>
      <c r="F138" s="20">
        <f t="shared" si="24"/>
        <v>29.478000703723385</v>
      </c>
      <c r="G138" s="21">
        <f t="shared" si="25"/>
        <v>8.216143724630456</v>
      </c>
      <c r="H138" s="20">
        <f t="shared" si="26"/>
        <v>25.821993069189762</v>
      </c>
      <c r="I138" s="21">
        <f t="shared" si="33"/>
        <v>7.19713689015812</v>
      </c>
      <c r="J138" s="20">
        <f t="shared" si="27"/>
        <v>22.972793454218028</v>
      </c>
      <c r="K138" s="21">
        <f t="shared" si="18"/>
        <v>6.403004554927778</v>
      </c>
      <c r="M138">
        <f t="shared" si="31"/>
        <v>0.7699999999999989</v>
      </c>
      <c r="N138">
        <f t="shared" si="28"/>
        <v>2.6774372878643646</v>
      </c>
      <c r="O138" s="2">
        <f t="shared" si="29"/>
        <v>88.43400211117014</v>
      </c>
      <c r="P138" s="2">
        <f t="shared" si="30"/>
        <v>31.38335728628143</v>
      </c>
      <c r="R138" s="2">
        <f t="shared" si="32"/>
        <v>0.4865953144040743</v>
      </c>
    </row>
    <row r="139" spans="1:18" ht="12.75">
      <c r="A139" s="29">
        <f t="shared" si="19"/>
        <v>0.37999999999999945</v>
      </c>
      <c r="B139" s="25">
        <f t="shared" si="20"/>
        <v>37.99999999999994</v>
      </c>
      <c r="C139" s="24">
        <f t="shared" si="21"/>
        <v>0.27386124566132714</v>
      </c>
      <c r="D139" s="24">
        <f t="shared" si="22"/>
        <v>1.3284304757559322</v>
      </c>
      <c r="E139" s="21">
        <f t="shared" si="23"/>
        <v>0.20615399199230858</v>
      </c>
      <c r="F139" s="20">
        <f t="shared" si="24"/>
        <v>29.2814972681923</v>
      </c>
      <c r="G139" s="21">
        <f t="shared" si="25"/>
        <v>8.01906731669589</v>
      </c>
      <c r="H139" s="20">
        <f t="shared" si="26"/>
        <v>25.63970951155352</v>
      </c>
      <c r="I139" s="21">
        <f t="shared" si="33"/>
        <v>7.021722785228624</v>
      </c>
      <c r="J139" s="20">
        <f t="shared" si="27"/>
        <v>22.80358972239741</v>
      </c>
      <c r="K139" s="21">
        <f t="shared" si="18"/>
        <v>6.2450194869255915</v>
      </c>
      <c r="M139">
        <f t="shared" si="31"/>
        <v>0.7599999999999989</v>
      </c>
      <c r="N139">
        <f t="shared" si="28"/>
        <v>2.6568609515118644</v>
      </c>
      <c r="O139" s="2">
        <f t="shared" si="29"/>
        <v>87.84449180457689</v>
      </c>
      <c r="P139" s="2">
        <f t="shared" si="30"/>
        <v>30.63058085853149</v>
      </c>
      <c r="R139" s="2">
        <f t="shared" si="32"/>
        <v>0.4853864439804637</v>
      </c>
    </row>
    <row r="140" spans="1:18" ht="12.75">
      <c r="A140" s="29">
        <f t="shared" si="19"/>
        <v>0.37499999999999944</v>
      </c>
      <c r="B140" s="25">
        <f t="shared" si="20"/>
        <v>37.49999999999994</v>
      </c>
      <c r="C140" s="24">
        <f t="shared" si="21"/>
        <v>0.26901365312871306</v>
      </c>
      <c r="D140" s="24">
        <f t="shared" si="22"/>
        <v>1.3181160716528169</v>
      </c>
      <c r="E140" s="21">
        <f t="shared" si="23"/>
        <v>0.2040895023693858</v>
      </c>
      <c r="F140" s="20">
        <f t="shared" si="24"/>
        <v>29.082411127295416</v>
      </c>
      <c r="G140" s="21">
        <f t="shared" si="25"/>
        <v>7.823565659144874</v>
      </c>
      <c r="H140" s="20">
        <f t="shared" si="26"/>
        <v>25.455101884541893</v>
      </c>
      <c r="I140" s="21">
        <f t="shared" si="33"/>
        <v>6.847769948724203</v>
      </c>
      <c r="J140" s="20">
        <f t="shared" si="27"/>
        <v>22.6322857523203</v>
      </c>
      <c r="K140" s="21">
        <f t="shared" si="18"/>
        <v>6.088393868884608</v>
      </c>
      <c r="M140">
        <f t="shared" si="31"/>
        <v>0.7499999999999989</v>
      </c>
      <c r="N140">
        <f t="shared" si="28"/>
        <v>2.6362321433056337</v>
      </c>
      <c r="O140" s="2">
        <f t="shared" si="29"/>
        <v>87.24723338188623</v>
      </c>
      <c r="P140" s="2">
        <f t="shared" si="30"/>
        <v>29.883819534165816</v>
      </c>
      <c r="R140" s="2">
        <f t="shared" si="32"/>
        <v>0.48412291827592696</v>
      </c>
    </row>
    <row r="141" spans="1:18" ht="12.75">
      <c r="A141" s="29">
        <f t="shared" si="19"/>
        <v>0.36999999999999944</v>
      </c>
      <c r="B141" s="25">
        <f t="shared" si="20"/>
        <v>36.99999999999994</v>
      </c>
      <c r="C141" s="24">
        <f t="shared" si="21"/>
        <v>0.2641789709078252</v>
      </c>
      <c r="D141" s="24">
        <f t="shared" si="22"/>
        <v>1.3077741238864267</v>
      </c>
      <c r="E141" s="21">
        <f t="shared" si="23"/>
        <v>0.20200657444019574</v>
      </c>
      <c r="F141" s="20">
        <f t="shared" si="24"/>
        <v>28.88071567371132</v>
      </c>
      <c r="G141" s="21">
        <f t="shared" si="25"/>
        <v>7.629677745762555</v>
      </c>
      <c r="H141" s="20">
        <f t="shared" si="26"/>
        <v>25.268148964585592</v>
      </c>
      <c r="I141" s="21">
        <f t="shared" si="33"/>
        <v>6.675313590209851</v>
      </c>
      <c r="J141" s="20">
        <f t="shared" si="27"/>
        <v>22.458864489253326</v>
      </c>
      <c r="K141" s="21">
        <f t="shared" si="18"/>
        <v>5.933159708529243</v>
      </c>
      <c r="M141">
        <f t="shared" si="31"/>
        <v>0.7399999999999989</v>
      </c>
      <c r="N141">
        <f t="shared" si="28"/>
        <v>2.6155482477728533</v>
      </c>
      <c r="O141" s="2">
        <f t="shared" si="29"/>
        <v>86.64214702113397</v>
      </c>
      <c r="P141" s="2">
        <f t="shared" si="30"/>
        <v>29.14322225847215</v>
      </c>
      <c r="R141" s="2">
        <f t="shared" si="32"/>
        <v>0.4828043081829323</v>
      </c>
    </row>
    <row r="142" spans="1:18" ht="12.75">
      <c r="A142" s="29">
        <f t="shared" si="19"/>
        <v>0.36499999999999944</v>
      </c>
      <c r="B142" s="25">
        <f t="shared" si="20"/>
        <v>36.49999999999994</v>
      </c>
      <c r="C142" s="24">
        <f t="shared" si="21"/>
        <v>0.2593577520857068</v>
      </c>
      <c r="D142" s="24">
        <f t="shared" si="22"/>
        <v>1.2974032953274222</v>
      </c>
      <c r="E142" s="21">
        <f t="shared" si="23"/>
        <v>0.19990526694342442</v>
      </c>
      <c r="F142" s="20">
        <f t="shared" si="24"/>
        <v>28.67638330043827</v>
      </c>
      <c r="G142" s="21">
        <f t="shared" si="25"/>
        <v>7.4374423107497725</v>
      </c>
      <c r="H142" s="20">
        <f t="shared" si="26"/>
        <v>25.078828735947443</v>
      </c>
      <c r="I142" s="21">
        <f t="shared" si="33"/>
        <v>6.504388645897757</v>
      </c>
      <c r="J142" s="20">
        <f t="shared" si="27"/>
        <v>22.283308239852882</v>
      </c>
      <c r="K142" s="21">
        <f t="shared" si="18"/>
        <v>5.779348734121152</v>
      </c>
      <c r="M142">
        <f t="shared" si="31"/>
        <v>0.7299999999999989</v>
      </c>
      <c r="N142">
        <f t="shared" si="28"/>
        <v>2.5948065906548443</v>
      </c>
      <c r="O142" s="2">
        <f t="shared" si="29"/>
        <v>86.02914990131481</v>
      </c>
      <c r="P142" s="2">
        <f t="shared" si="30"/>
        <v>28.40893698519923</v>
      </c>
      <c r="R142" s="2">
        <f t="shared" si="32"/>
        <v>0.48143016108258097</v>
      </c>
    </row>
    <row r="143" spans="1:18" ht="12.75">
      <c r="A143" s="29">
        <f t="shared" si="19"/>
        <v>0.35999999999999943</v>
      </c>
      <c r="B143" s="25">
        <f t="shared" si="20"/>
        <v>35.99999999999994</v>
      </c>
      <c r="C143" s="24">
        <f t="shared" si="21"/>
        <v>0.25455055439664165</v>
      </c>
      <c r="D143" s="24">
        <f t="shared" si="22"/>
        <v>1.2870022175865676</v>
      </c>
      <c r="E143" s="21">
        <f t="shared" si="23"/>
        <v>0.19778563775436525</v>
      </c>
      <c r="F143" s="20">
        <f t="shared" si="24"/>
        <v>28.469385363588906</v>
      </c>
      <c r="G143" s="21">
        <f t="shared" si="25"/>
        <v>7.246897827633191</v>
      </c>
      <c r="H143" s="20">
        <f t="shared" si="26"/>
        <v>24.887118363231586</v>
      </c>
      <c r="I143" s="21">
        <f aca="true" t="shared" si="34" ref="I143:I174">H143*$C143</f>
        <v>6.335029776695441</v>
      </c>
      <c r="J143" s="20">
        <f t="shared" si="27"/>
        <v>22.10559865141556</v>
      </c>
      <c r="K143" s="21">
        <f aca="true" t="shared" si="35" ref="K143:K206">J143*$C143</f>
        <v>5.626992391987485</v>
      </c>
      <c r="M143">
        <f t="shared" si="31"/>
        <v>0.7199999999999989</v>
      </c>
      <c r="N143">
        <f t="shared" si="28"/>
        <v>2.5740044351731353</v>
      </c>
      <c r="O143" s="2">
        <f t="shared" si="29"/>
        <v>85.40815609076671</v>
      </c>
      <c r="P143" s="2">
        <f t="shared" si="30"/>
        <v>27.68111067239377</v>
      </c>
      <c r="R143" s="2">
        <f t="shared" si="32"/>
        <v>0.4799999999999998</v>
      </c>
    </row>
    <row r="144" spans="1:18" ht="12.75">
      <c r="A144" s="29">
        <f aca="true" t="shared" si="36" ref="A144:A207">M144*$D$3</f>
        <v>0.3549999999999994</v>
      </c>
      <c r="B144" s="25">
        <f aca="true" t="shared" si="37" ref="B144:B207">A144/(2*$D$3)*100</f>
        <v>35.49999999999994</v>
      </c>
      <c r="C144" s="24">
        <f aca="true" t="shared" si="38" ref="C144:C207">(N144-SIN(N144))/2*$D$3^2</f>
        <v>0.24975794047018923</v>
      </c>
      <c r="D144" s="24">
        <f aca="true" t="shared" si="39" ref="D144:D207">N144*$D$3</f>
        <v>1.276569489045913</v>
      </c>
      <c r="E144" s="21">
        <f aca="true" t="shared" si="40" ref="E144:E207">C144/D144</f>
        <v>0.1956477439053116</v>
      </c>
      <c r="F144" s="20">
        <f aca="true" t="shared" si="41" ref="F144:F207">(100/(1+$D$4/SQRT($E144)))*SQRT($E144)</f>
        <v>28.259692142913458</v>
      </c>
      <c r="G144" s="21">
        <f aca="true" t="shared" si="42" ref="G144:G207">F144*$C144</f>
        <v>7.058082507935654</v>
      </c>
      <c r="H144" s="20">
        <f aca="true" t="shared" si="43" ref="H144:H207">(100/(1+$E$4/SQRT($E144)))*SQRT($E144)</f>
        <v>24.69299416223433</v>
      </c>
      <c r="I144" s="21">
        <f t="shared" si="34"/>
        <v>6.167271366002052</v>
      </c>
      <c r="J144" s="20">
        <f aca="true" t="shared" si="44" ref="J144:J207">(100/(1+$F$4/SQRT($E144)))*SQRT($E144)</f>
        <v>21.92571668988049</v>
      </c>
      <c r="K144" s="21">
        <f t="shared" si="35"/>
        <v>5.476121843797405</v>
      </c>
      <c r="M144">
        <f t="shared" si="31"/>
        <v>0.7099999999999989</v>
      </c>
      <c r="N144">
        <f aca="true" t="shared" si="45" ref="N144:N207">2*ACOS(1-M144)</f>
        <v>2.553138978091826</v>
      </c>
      <c r="O144" s="2">
        <f aca="true" t="shared" si="46" ref="O144:O207">F144/$F$15*100</f>
        <v>84.77907642874037</v>
      </c>
      <c r="P144" s="2">
        <f aca="true" t="shared" si="47" ref="P144:P207">G144/$G$15*100</f>
        <v>26.95988927732162</v>
      </c>
      <c r="R144" s="2">
        <f t="shared" si="32"/>
        <v>0.4785133226985429</v>
      </c>
    </row>
    <row r="145" spans="1:18" ht="12.75">
      <c r="A145" s="29">
        <f t="shared" si="36"/>
        <v>0.3499999999999994</v>
      </c>
      <c r="B145" s="25">
        <f t="shared" si="37"/>
        <v>34.99999999999994</v>
      </c>
      <c r="C145" s="24">
        <f t="shared" si="38"/>
        <v>0.2449804780886033</v>
      </c>
      <c r="D145" s="24">
        <f t="shared" si="39"/>
        <v>1.2661036727794979</v>
      </c>
      <c r="E145" s="21">
        <f t="shared" si="40"/>
        <v>0.19349164160529894</v>
      </c>
      <c r="F145" s="20">
        <f t="shared" si="41"/>
        <v>28.047272799897343</v>
      </c>
      <c r="G145" s="21">
        <f t="shared" si="42"/>
        <v>6.87103429960033</v>
      </c>
      <c r="H145" s="20">
        <f t="shared" si="43"/>
        <v>24.49643156902865</v>
      </c>
      <c r="I145" s="21">
        <f t="shared" si="34"/>
        <v>6.001147517245394</v>
      </c>
      <c r="J145" s="20">
        <f t="shared" si="44"/>
        <v>21.743642616505472</v>
      </c>
      <c r="K145" s="21">
        <f t="shared" si="35"/>
        <v>5.32676796357924</v>
      </c>
      <c r="M145">
        <f aca="true" t="shared" si="48" ref="M145:M208">M144-0.01</f>
        <v>0.6999999999999988</v>
      </c>
      <c r="N145">
        <f t="shared" si="45"/>
        <v>2.5322073455589957</v>
      </c>
      <c r="O145" s="2">
        <f t="shared" si="46"/>
        <v>84.14181839969203</v>
      </c>
      <c r="P145" s="2">
        <f t="shared" si="47"/>
        <v>26.245417750448436</v>
      </c>
      <c r="R145" s="2">
        <f aca="true" t="shared" si="49" ref="R145:R208">$D$3*SIN(N145/2)</f>
        <v>0.47696960070847266</v>
      </c>
    </row>
    <row r="146" spans="1:18" ht="12.75">
      <c r="A146" s="29">
        <f t="shared" si="36"/>
        <v>0.3449999999999994</v>
      </c>
      <c r="B146" s="25">
        <f t="shared" si="37"/>
        <v>34.49999999999994</v>
      </c>
      <c r="C146" s="24">
        <f t="shared" si="38"/>
        <v>0.24021874045430958</v>
      </c>
      <c r="D146" s="24">
        <f t="shared" si="39"/>
        <v>1.2556032943541708</v>
      </c>
      <c r="E146" s="21">
        <f t="shared" si="40"/>
        <v>0.19131738625922284</v>
      </c>
      <c r="F146" s="20">
        <f t="shared" si="41"/>
        <v>27.83209533326595</v>
      </c>
      <c r="G146" s="21">
        <f t="shared" si="42"/>
        <v>6.685790885161414</v>
      </c>
      <c r="H146" s="20">
        <f t="shared" si="43"/>
        <v>24.297405107165257</v>
      </c>
      <c r="I146" s="21">
        <f t="shared" si="34"/>
        <v>5.836692051151347</v>
      </c>
      <c r="J146" s="20">
        <f t="shared" si="44"/>
        <v>21.559355963131754</v>
      </c>
      <c r="K146" s="21">
        <f t="shared" si="35"/>
        <v>5.178961334469618</v>
      </c>
      <c r="M146">
        <f t="shared" si="48"/>
        <v>0.6899999999999988</v>
      </c>
      <c r="N146">
        <f t="shared" si="45"/>
        <v>2.5112065887083417</v>
      </c>
      <c r="O146" s="2">
        <f t="shared" si="46"/>
        <v>83.49628599979785</v>
      </c>
      <c r="P146" s="2">
        <f t="shared" si="47"/>
        <v>25.53784002845226</v>
      </c>
      <c r="R146" s="2">
        <f t="shared" si="49"/>
        <v>0.475368278285373</v>
      </c>
    </row>
    <row r="147" spans="1:18" ht="12.75">
      <c r="A147" s="29">
        <f t="shared" si="36"/>
        <v>0.3399999999999994</v>
      </c>
      <c r="B147" s="25">
        <f t="shared" si="37"/>
        <v>33.99999999999994</v>
      </c>
      <c r="C147" s="24">
        <f t="shared" si="38"/>
        <v>0.23547330646817313</v>
      </c>
      <c r="D147" s="24">
        <f t="shared" si="39"/>
        <v>1.245066839500265</v>
      </c>
      <c r="E147" s="21">
        <f t="shared" si="40"/>
        <v>0.18912503248635673</v>
      </c>
      <c r="F147" s="20">
        <f t="shared" si="41"/>
        <v>27.614126531714202</v>
      </c>
      <c r="G147" s="21">
        <f t="shared" si="42"/>
        <v>6.502389679653249</v>
      </c>
      <c r="H147" s="20">
        <f t="shared" si="43"/>
        <v>24.0958883528628</v>
      </c>
      <c r="I147" s="21">
        <f t="shared" si="34"/>
        <v>5.673938502736545</v>
      </c>
      <c r="J147" s="20">
        <f t="shared" si="44"/>
        <v>21.372835505945204</v>
      </c>
      <c r="K147" s="21">
        <f t="shared" si="35"/>
        <v>5.032732245185287</v>
      </c>
      <c r="M147">
        <f t="shared" si="48"/>
        <v>0.6799999999999988</v>
      </c>
      <c r="N147">
        <f t="shared" si="45"/>
        <v>2.49013367900053</v>
      </c>
      <c r="O147" s="2">
        <f t="shared" si="46"/>
        <v>82.8423795951426</v>
      </c>
      <c r="P147" s="2">
        <f t="shared" si="47"/>
        <v>24.83729902623697</v>
      </c>
      <c r="R147" s="2">
        <f t="shared" si="49"/>
        <v>0.47370877129308026</v>
      </c>
    </row>
    <row r="148" spans="1:18" ht="12.75">
      <c r="A148" s="29">
        <f t="shared" si="36"/>
        <v>0.3349999999999994</v>
      </c>
      <c r="B148" s="25">
        <f t="shared" si="37"/>
        <v>33.49999999999994</v>
      </c>
      <c r="C148" s="24">
        <f t="shared" si="38"/>
        <v>0.23074476101933655</v>
      </c>
      <c r="D148" s="24">
        <f t="shared" si="39"/>
        <v>1.234492751640915</v>
      </c>
      <c r="E148" s="21">
        <f t="shared" si="40"/>
        <v>0.18691463413829326</v>
      </c>
      <c r="F148" s="20">
        <f t="shared" si="41"/>
        <v>27.393331923662366</v>
      </c>
      <c r="G148" s="21">
        <f t="shared" si="42"/>
        <v>6.3208678282488355</v>
      </c>
      <c r="H148" s="20">
        <f t="shared" si="43"/>
        <v>23.891853898048502</v>
      </c>
      <c r="I148" s="21">
        <f t="shared" si="34"/>
        <v>5.512920118014106</v>
      </c>
      <c r="J148" s="20">
        <f t="shared" si="44"/>
        <v>21.18405923763326</v>
      </c>
      <c r="K148" s="21">
        <f t="shared" si="35"/>
        <v>4.888110686207155</v>
      </c>
      <c r="M148">
        <f t="shared" si="48"/>
        <v>0.6699999999999988</v>
      </c>
      <c r="N148">
        <f t="shared" si="45"/>
        <v>2.46898550328183</v>
      </c>
      <c r="O148" s="2">
        <f t="shared" si="46"/>
        <v>82.17999577098709</v>
      </c>
      <c r="P148" s="2">
        <f t="shared" si="47"/>
        <v>24.143936627912048</v>
      </c>
      <c r="R148" s="2">
        <f t="shared" si="49"/>
        <v>0.47199046600540545</v>
      </c>
    </row>
    <row r="149" spans="1:18" ht="12.75">
      <c r="A149" s="29">
        <f t="shared" si="36"/>
        <v>0.3299999999999994</v>
      </c>
      <c r="B149" s="25">
        <f t="shared" si="37"/>
        <v>32.99999999999994</v>
      </c>
      <c r="C149" s="24">
        <f t="shared" si="38"/>
        <v>0.22603369528747363</v>
      </c>
      <c r="D149" s="24">
        <f t="shared" si="39"/>
        <v>1.2238794292677335</v>
      </c>
      <c r="E149" s="21">
        <f t="shared" si="40"/>
        <v>0.18468624431633202</v>
      </c>
      <c r="F149" s="20">
        <f t="shared" si="41"/>
        <v>27.16967572382157</v>
      </c>
      <c r="G149" s="21">
        <f t="shared" si="42"/>
        <v>6.141262203617754</v>
      </c>
      <c r="H149" s="20">
        <f t="shared" si="43"/>
        <v>23.685273311098303</v>
      </c>
      <c r="I149" s="21">
        <f t="shared" si="34"/>
        <v>5.353669850401325</v>
      </c>
      <c r="J149" s="20">
        <f t="shared" si="44"/>
        <v>20.993004337828726</v>
      </c>
      <c r="K149" s="21">
        <f t="shared" si="35"/>
        <v>4.7451263456653905</v>
      </c>
      <c r="M149">
        <f t="shared" si="48"/>
        <v>0.6599999999999988</v>
      </c>
      <c r="N149">
        <f t="shared" si="45"/>
        <v>2.447758858535467</v>
      </c>
      <c r="O149" s="2">
        <f t="shared" si="46"/>
        <v>81.5090271714647</v>
      </c>
      <c r="P149" s="2">
        <f t="shared" si="47"/>
        <v>23.457893676700593</v>
      </c>
      <c r="R149" s="2">
        <f t="shared" si="49"/>
        <v>0.4702127178203497</v>
      </c>
    </row>
    <row r="150" spans="1:18" ht="12.75">
      <c r="A150" s="29">
        <f t="shared" si="36"/>
        <v>0.3249999999999994</v>
      </c>
      <c r="B150" s="25">
        <f t="shared" si="37"/>
        <v>32.49999999999994</v>
      </c>
      <c r="C150" s="24">
        <f t="shared" si="38"/>
        <v>0.221340707058367</v>
      </c>
      <c r="D150" s="24">
        <f t="shared" si="39"/>
        <v>1.213225223149385</v>
      </c>
      <c r="E150" s="21">
        <f t="shared" si="40"/>
        <v>0.18243991538833448</v>
      </c>
      <c r="F150" s="20">
        <f t="shared" si="41"/>
        <v>26.943120776332368</v>
      </c>
      <c r="G150" s="21">
        <f t="shared" si="42"/>
        <v>5.963609402992384</v>
      </c>
      <c r="H150" s="20">
        <f t="shared" si="43"/>
        <v>23.476117095111828</v>
      </c>
      <c r="I150" s="21">
        <f t="shared" si="34"/>
        <v>5.196220356817069</v>
      </c>
      <c r="J150" s="20">
        <f t="shared" si="44"/>
        <v>20.799647141720964</v>
      </c>
      <c r="K150" s="21">
        <f t="shared" si="35"/>
        <v>4.603808604913061</v>
      </c>
      <c r="M150">
        <f t="shared" si="48"/>
        <v>0.6499999999999988</v>
      </c>
      <c r="N150">
        <f t="shared" si="45"/>
        <v>2.42645044629877</v>
      </c>
      <c r="O150" s="2">
        <f t="shared" si="46"/>
        <v>80.8293623289971</v>
      </c>
      <c r="P150" s="2">
        <f t="shared" si="47"/>
        <v>22.779309963733073</v>
      </c>
      <c r="R150" s="2">
        <f t="shared" si="49"/>
        <v>0.46837484987987965</v>
      </c>
    </row>
    <row r="151" spans="1:18" ht="12.75">
      <c r="A151" s="29">
        <f t="shared" si="36"/>
        <v>0.3199999999999994</v>
      </c>
      <c r="B151" s="25">
        <f t="shared" si="37"/>
        <v>31.99999999999994</v>
      </c>
      <c r="C151" s="24">
        <f t="shared" si="38"/>
        <v>0.21666640105379126</v>
      </c>
      <c r="D151" s="24">
        <f t="shared" si="39"/>
        <v>1.2025284333582553</v>
      </c>
      <c r="E151" s="21">
        <f t="shared" si="40"/>
        <v>0.18017569900506655</v>
      </c>
      <c r="F151" s="20">
        <f t="shared" si="41"/>
        <v>26.713628494217804</v>
      </c>
      <c r="G151" s="21">
        <f t="shared" si="42"/>
        <v>5.78794574493018</v>
      </c>
      <c r="H151" s="20">
        <f t="shared" si="43"/>
        <v>23.26435464354248</v>
      </c>
      <c r="I151" s="21">
        <f t="shared" si="34"/>
        <v>5.040603993455406</v>
      </c>
      <c r="J151" s="20">
        <f t="shared" si="44"/>
        <v>20.603963106705027</v>
      </c>
      <c r="K151" s="21">
        <f t="shared" si="35"/>
        <v>4.46418653377487</v>
      </c>
      <c r="M151">
        <f t="shared" si="48"/>
        <v>0.6399999999999988</v>
      </c>
      <c r="N151">
        <f t="shared" si="45"/>
        <v>2.4050568667165106</v>
      </c>
      <c r="O151" s="2">
        <f t="shared" si="46"/>
        <v>80.14088548265342</v>
      </c>
      <c r="P151" s="2">
        <f t="shared" si="47"/>
        <v>22.108324215680174</v>
      </c>
      <c r="R151" s="2">
        <f t="shared" si="49"/>
        <v>0.4664761515876238</v>
      </c>
    </row>
    <row r="152" spans="1:18" ht="12.75">
      <c r="A152" s="29">
        <f t="shared" si="36"/>
        <v>0.3149999999999994</v>
      </c>
      <c r="B152" s="25">
        <f t="shared" si="37"/>
        <v>31.49999999999994</v>
      </c>
      <c r="C152" s="24">
        <f t="shared" si="38"/>
        <v>0.2120113892767647</v>
      </c>
      <c r="D152" s="24">
        <f t="shared" si="39"/>
        <v>1.1917873060989446</v>
      </c>
      <c r="E152" s="21">
        <f t="shared" si="40"/>
        <v>0.17789364611604874</v>
      </c>
      <c r="F152" s="20">
        <f t="shared" si="41"/>
        <v>26.481158794868186</v>
      </c>
      <c r="G152" s="21">
        <f t="shared" si="42"/>
        <v>5.61430726575862</v>
      </c>
      <c r="H152" s="20">
        <f t="shared" si="43"/>
        <v>23.04995419298643</v>
      </c>
      <c r="I152" s="21">
        <f t="shared" si="34"/>
        <v>4.886852811220841</v>
      </c>
      <c r="J152" s="20">
        <f t="shared" si="44"/>
        <v>20.40592677692702</v>
      </c>
      <c r="K152" s="21">
        <f t="shared" si="35"/>
        <v>4.326288885456231</v>
      </c>
      <c r="M152">
        <f t="shared" si="48"/>
        <v>0.6299999999999988</v>
      </c>
      <c r="N152">
        <f t="shared" si="45"/>
        <v>2.383574612197889</v>
      </c>
      <c r="O152" s="2">
        <f t="shared" si="46"/>
        <v>79.44347638460455</v>
      </c>
      <c r="P152" s="2">
        <f t="shared" si="47"/>
        <v>21.445074081173463</v>
      </c>
      <c r="R152" s="2">
        <f t="shared" si="49"/>
        <v>0.46451587701606045</v>
      </c>
    </row>
    <row r="153" spans="1:18" ht="12.75">
      <c r="A153" s="29">
        <f t="shared" si="36"/>
        <v>0.3099999999999994</v>
      </c>
      <c r="B153" s="25">
        <f t="shared" si="37"/>
        <v>30.99999999999994</v>
      </c>
      <c r="C153" s="24">
        <f t="shared" si="38"/>
        <v>0.2073762913733199</v>
      </c>
      <c r="D153" s="24">
        <f t="shared" si="39"/>
        <v>1.1810000303206347</v>
      </c>
      <c r="E153" s="21">
        <f t="shared" si="40"/>
        <v>0.1755938069849316</v>
      </c>
      <c r="F153" s="20">
        <f t="shared" si="41"/>
        <v>26.24567003124717</v>
      </c>
      <c r="G153" s="21">
        <f t="shared" si="42"/>
        <v>5.442729715687923</v>
      </c>
      <c r="H153" s="20">
        <f t="shared" si="43"/>
        <v>22.832882772915685</v>
      </c>
      <c r="I153" s="21">
        <f t="shared" si="34"/>
        <v>4.73499855080902</v>
      </c>
      <c r="J153" s="20">
        <f t="shared" si="44"/>
        <v>20.20551174557085</v>
      </c>
      <c r="K153" s="21">
        <f t="shared" si="35"/>
        <v>4.1901440910965375</v>
      </c>
      <c r="M153">
        <f t="shared" si="48"/>
        <v>0.6199999999999988</v>
      </c>
      <c r="N153">
        <f t="shared" si="45"/>
        <v>2.3620000606412694</v>
      </c>
      <c r="O153" s="2">
        <f t="shared" si="46"/>
        <v>78.7370100937415</v>
      </c>
      <c r="P153" s="2">
        <f t="shared" si="47"/>
        <v>20.789696115957096</v>
      </c>
      <c r="R153" s="2">
        <f t="shared" si="49"/>
        <v>0.46249324319388685</v>
      </c>
    </row>
    <row r="154" spans="1:18" ht="12.75">
      <c r="A154" s="29">
        <f t="shared" si="36"/>
        <v>0.3049999999999994</v>
      </c>
      <c r="B154" s="25">
        <f t="shared" si="37"/>
        <v>30.49999999999994</v>
      </c>
      <c r="C154" s="24">
        <f t="shared" si="38"/>
        <v>0.20276173501204253</v>
      </c>
      <c r="D154" s="24">
        <f t="shared" si="39"/>
        <v>1.1701647340935233</v>
      </c>
      <c r="E154" s="21">
        <f t="shared" si="40"/>
        <v>0.17327623120441535</v>
      </c>
      <c r="F154" s="20">
        <f t="shared" si="41"/>
        <v>26.00711891847938</v>
      </c>
      <c r="G154" s="21">
        <f t="shared" si="42"/>
        <v>5.273248554575394</v>
      </c>
      <c r="H154" s="20">
        <f t="shared" si="43"/>
        <v>22.61310615212022</v>
      </c>
      <c r="I154" s="21">
        <f t="shared" si="34"/>
        <v>4.585072637415389</v>
      </c>
      <c r="J154" s="20">
        <f t="shared" si="44"/>
        <v>20.002690614717327</v>
      </c>
      <c r="K154" s="21">
        <f t="shared" si="35"/>
        <v>4.055780253949185</v>
      </c>
      <c r="M154">
        <f t="shared" si="48"/>
        <v>0.6099999999999988</v>
      </c>
      <c r="N154">
        <f t="shared" si="45"/>
        <v>2.3403294681870466</v>
      </c>
      <c r="O154" s="2">
        <f t="shared" si="46"/>
        <v>78.02135675543815</v>
      </c>
      <c r="P154" s="2">
        <f t="shared" si="47"/>
        <v>20.142325766708787</v>
      </c>
      <c r="R154" s="2">
        <f t="shared" si="49"/>
        <v>0.4604074282632718</v>
      </c>
    </row>
    <row r="155" spans="1:18" ht="12.75">
      <c r="A155" s="29">
        <f t="shared" si="36"/>
        <v>0.2999999999999994</v>
      </c>
      <c r="B155" s="25">
        <f t="shared" si="37"/>
        <v>29.999999999999936</v>
      </c>
      <c r="C155" s="24">
        <f t="shared" si="38"/>
        <v>0.19816835628273474</v>
      </c>
      <c r="D155" s="24">
        <f t="shared" si="39"/>
        <v>1.1592794807274072</v>
      </c>
      <c r="E155" s="21">
        <f t="shared" si="40"/>
        <v>0.1709409677107293</v>
      </c>
      <c r="F155" s="20">
        <f t="shared" si="41"/>
        <v>25.76546045544568</v>
      </c>
      <c r="G155" s="21">
        <f t="shared" si="42"/>
        <v>5.105898947323473</v>
      </c>
      <c r="H155" s="20">
        <f t="shared" si="43"/>
        <v>22.390588781601267</v>
      </c>
      <c r="I155" s="21">
        <f t="shared" si="34"/>
        <v>4.4371061750525636</v>
      </c>
      <c r="J155" s="20">
        <f t="shared" si="44"/>
        <v>19.797434952590137</v>
      </c>
      <c r="K155" s="21">
        <f t="shared" si="35"/>
        <v>3.923225143169148</v>
      </c>
      <c r="M155">
        <f t="shared" si="48"/>
        <v>0.5999999999999988</v>
      </c>
      <c r="N155">
        <f t="shared" si="45"/>
        <v>2.3185589614548143</v>
      </c>
      <c r="O155" s="2">
        <f t="shared" si="46"/>
        <v>77.29638136633703</v>
      </c>
      <c r="P155" s="2">
        <f t="shared" si="47"/>
        <v>19.503097353461655</v>
      </c>
      <c r="R155" s="2">
        <f t="shared" si="49"/>
        <v>0.4582575694955837</v>
      </c>
    </row>
    <row r="156" spans="1:18" ht="12.75">
      <c r="A156" s="29">
        <f t="shared" si="36"/>
        <v>0.2949999999999994</v>
      </c>
      <c r="B156" s="25">
        <f t="shared" si="37"/>
        <v>29.499999999999936</v>
      </c>
      <c r="C156" s="24">
        <f t="shared" si="38"/>
        <v>0.1935968001156813</v>
      </c>
      <c r="D156" s="24">
        <f t="shared" si="39"/>
        <v>1.1483422646081394</v>
      </c>
      <c r="E156" s="21">
        <f t="shared" si="40"/>
        <v>0.16858806479768845</v>
      </c>
      <c r="F156" s="20">
        <f t="shared" si="41"/>
        <v>25.520647840975048</v>
      </c>
      <c r="G156" s="21">
        <f t="shared" si="42"/>
        <v>4.94071575889194</v>
      </c>
      <c r="H156" s="20">
        <f t="shared" si="43"/>
        <v>22.165293733632755</v>
      </c>
      <c r="I156" s="21">
        <f t="shared" si="34"/>
        <v>4.291129940455464</v>
      </c>
      <c r="J156" s="20">
        <f t="shared" si="44"/>
        <v>19.589715247985545</v>
      </c>
      <c r="K156" s="21">
        <f t="shared" si="35"/>
        <v>3.7925061871873718</v>
      </c>
      <c r="M156">
        <f t="shared" si="48"/>
        <v>0.5899999999999987</v>
      </c>
      <c r="N156">
        <f t="shared" si="45"/>
        <v>2.2966845292162787</v>
      </c>
      <c r="O156" s="2">
        <f t="shared" si="46"/>
        <v>76.56194352292513</v>
      </c>
      <c r="P156" s="2">
        <f t="shared" si="47"/>
        <v>18.872144050552254</v>
      </c>
      <c r="R156" s="2">
        <f t="shared" si="49"/>
        <v>0.45604276115294246</v>
      </c>
    </row>
    <row r="157" spans="1:18" ht="12.75">
      <c r="A157" s="29">
        <f t="shared" si="36"/>
        <v>0.28999999999999937</v>
      </c>
      <c r="B157" s="25">
        <f t="shared" si="37"/>
        <v>28.999999999999936</v>
      </c>
      <c r="C157" s="24">
        <f t="shared" si="38"/>
        <v>0.18904772072312928</v>
      </c>
      <c r="D157" s="24">
        <f t="shared" si="39"/>
        <v>1.1373510067250092</v>
      </c>
      <c r="E157" s="21">
        <f t="shared" si="40"/>
        <v>0.166217570130342</v>
      </c>
      <c r="F157" s="20">
        <f t="shared" si="41"/>
        <v>25.272632384180433</v>
      </c>
      <c r="G157" s="21">
        <f t="shared" si="42"/>
        <v>4.777733548902855</v>
      </c>
      <c r="H157" s="20">
        <f t="shared" si="43"/>
        <v>21.93718263667971</v>
      </c>
      <c r="I157" s="21">
        <f t="shared" si="34"/>
        <v>4.147174376551307</v>
      </c>
      <c r="J157" s="20">
        <f t="shared" si="44"/>
        <v>19.379500861662706</v>
      </c>
      <c r="K157" s="21">
        <f t="shared" si="35"/>
        <v>3.6636504666492544</v>
      </c>
      <c r="M157">
        <f t="shared" si="48"/>
        <v>0.5799999999999987</v>
      </c>
      <c r="N157">
        <f t="shared" si="45"/>
        <v>2.2747020134500184</v>
      </c>
      <c r="O157" s="2">
        <f t="shared" si="46"/>
        <v>75.81789715254129</v>
      </c>
      <c r="P157" s="2">
        <f t="shared" si="47"/>
        <v>18.249597866012955</v>
      </c>
      <c r="R157" s="2">
        <f t="shared" si="49"/>
        <v>0.4537620521815368</v>
      </c>
    </row>
    <row r="158" spans="1:18" ht="12.75">
      <c r="A158" s="29">
        <f t="shared" si="36"/>
        <v>0.28499999999999936</v>
      </c>
      <c r="B158" s="25">
        <f t="shared" si="37"/>
        <v>28.499999999999936</v>
      </c>
      <c r="C158" s="24">
        <f t="shared" si="38"/>
        <v>0.18452178206473946</v>
      </c>
      <c r="D158" s="24">
        <f t="shared" si="39"/>
        <v>1.126303549859076</v>
      </c>
      <c r="E158" s="21">
        <f t="shared" si="40"/>
        <v>0.1638295307582285</v>
      </c>
      <c r="F158" s="20">
        <f t="shared" si="41"/>
        <v>25.021363408438816</v>
      </c>
      <c r="G158" s="21">
        <f t="shared" si="42"/>
        <v>4.616986565814594</v>
      </c>
      <c r="H158" s="20">
        <f t="shared" si="43"/>
        <v>21.706215605830934</v>
      </c>
      <c r="I158" s="21">
        <f t="shared" si="34"/>
        <v>4.0052695854693825</v>
      </c>
      <c r="J158" s="20">
        <f t="shared" si="44"/>
        <v>19.166759974449228</v>
      </c>
      <c r="K158" s="21">
        <f t="shared" si="35"/>
        <v>3.536684706892492</v>
      </c>
      <c r="M158">
        <f t="shared" si="48"/>
        <v>0.5699999999999987</v>
      </c>
      <c r="N158">
        <f t="shared" si="45"/>
        <v>2.252607099718152</v>
      </c>
      <c r="O158" s="2">
        <f t="shared" si="46"/>
        <v>75.06409022531643</v>
      </c>
      <c r="P158" s="2">
        <f t="shared" si="47"/>
        <v>17.635589619318406</v>
      </c>
      <c r="R158" s="2">
        <f t="shared" si="49"/>
        <v>0.45141444372106626</v>
      </c>
    </row>
    <row r="159" spans="1:18" ht="12.75">
      <c r="A159" s="29">
        <f t="shared" si="36"/>
        <v>0.27999999999999936</v>
      </c>
      <c r="B159" s="25">
        <f t="shared" si="37"/>
        <v>27.999999999999936</v>
      </c>
      <c r="C159" s="24">
        <f t="shared" si="38"/>
        <v>0.18001965833893563</v>
      </c>
      <c r="D159" s="24">
        <f t="shared" si="39"/>
        <v>1.1151976533990717</v>
      </c>
      <c r="E159" s="21">
        <f t="shared" si="40"/>
        <v>0.161423993128253</v>
      </c>
      <c r="F159" s="20">
        <f t="shared" si="41"/>
        <v>24.766788148463842</v>
      </c>
      <c r="G159" s="21">
        <f t="shared" si="42"/>
        <v>4.458508740639261</v>
      </c>
      <c r="H159" s="20">
        <f t="shared" si="43"/>
        <v>21.472351168368338</v>
      </c>
      <c r="I159" s="21">
        <f t="shared" si="34"/>
        <v>3.8654453210633135</v>
      </c>
      <c r="J159" s="20">
        <f t="shared" si="44"/>
        <v>18.951459531792054</v>
      </c>
      <c r="K159" s="21">
        <f t="shared" si="35"/>
        <v>3.4116352699373707</v>
      </c>
      <c r="M159">
        <f t="shared" si="48"/>
        <v>0.5599999999999987</v>
      </c>
      <c r="N159">
        <f t="shared" si="45"/>
        <v>2.2303953067981435</v>
      </c>
      <c r="O159" s="2">
        <f t="shared" si="46"/>
        <v>74.30036444539152</v>
      </c>
      <c r="P159" s="2">
        <f t="shared" si="47"/>
        <v>17.030248917387826</v>
      </c>
      <c r="R159" s="2">
        <f t="shared" si="49"/>
        <v>0.4489988864128726</v>
      </c>
    </row>
    <row r="160" spans="1:18" ht="12.75">
      <c r="A160" s="29">
        <f t="shared" si="36"/>
        <v>0.27499999999999936</v>
      </c>
      <c r="B160" s="25">
        <f t="shared" si="37"/>
        <v>27.499999999999936</v>
      </c>
      <c r="C160" s="24">
        <f t="shared" si="38"/>
        <v>0.17554203450225833</v>
      </c>
      <c r="D160" s="24">
        <f t="shared" si="39"/>
        <v>1.1040309877475987</v>
      </c>
      <c r="E160" s="21">
        <f t="shared" si="40"/>
        <v>0.15900100309719783</v>
      </c>
      <c r="F160" s="20">
        <f t="shared" si="41"/>
        <v>24.508851639859863</v>
      </c>
      <c r="G160" s="21">
        <f t="shared" si="42"/>
        <v>4.3023336801750105</v>
      </c>
      <c r="H160" s="20">
        <f t="shared" si="43"/>
        <v>21.23554618405559</v>
      </c>
      <c r="I160" s="21">
        <f t="shared" si="34"/>
        <v>3.7277309809157866</v>
      </c>
      <c r="J160" s="20">
        <f t="shared" si="44"/>
        <v>18.733565184455628</v>
      </c>
      <c r="K160" s="21">
        <f t="shared" si="35"/>
        <v>3.2885281459600155</v>
      </c>
      <c r="M160">
        <f t="shared" si="48"/>
        <v>0.5499999999999987</v>
      </c>
      <c r="N160">
        <f t="shared" si="45"/>
        <v>2.2080619754951973</v>
      </c>
      <c r="O160" s="2">
        <f t="shared" si="46"/>
        <v>73.52655491957958</v>
      </c>
      <c r="P160" s="2">
        <f t="shared" si="47"/>
        <v>16.433704128734362</v>
      </c>
      <c r="R160" s="2">
        <f t="shared" si="49"/>
        <v>0.44651427748729344</v>
      </c>
    </row>
    <row r="161" spans="1:18" ht="12.75">
      <c r="A161" s="29">
        <f t="shared" si="36"/>
        <v>0.26999999999999935</v>
      </c>
      <c r="B161" s="25">
        <f t="shared" si="37"/>
        <v>26.999999999999936</v>
      </c>
      <c r="C161" s="24">
        <f t="shared" si="38"/>
        <v>0.17108960681903912</v>
      </c>
      <c r="D161" s="24">
        <f t="shared" si="39"/>
        <v>1.0928011282759427</v>
      </c>
      <c r="E161" s="21">
        <f t="shared" si="40"/>
        <v>0.15656060594388166</v>
      </c>
      <c r="F161" s="20">
        <f t="shared" si="41"/>
        <v>24.247496600480666</v>
      </c>
      <c r="G161" s="21">
        <f t="shared" si="42"/>
        <v>4.148494659722225</v>
      </c>
      <c r="H161" s="20">
        <f t="shared" si="43"/>
        <v>20.995755759684737</v>
      </c>
      <c r="I161" s="21">
        <f t="shared" si="34"/>
        <v>3.5921555977930377</v>
      </c>
      <c r="J161" s="20">
        <f t="shared" si="44"/>
        <v>18.513041225038574</v>
      </c>
      <c r="K161" s="21">
        <f t="shared" si="35"/>
        <v>3.167388944216512</v>
      </c>
      <c r="M161">
        <f t="shared" si="48"/>
        <v>0.5399999999999987</v>
      </c>
      <c r="N161">
        <f t="shared" si="45"/>
        <v>2.1856022565518853</v>
      </c>
      <c r="O161" s="2">
        <f t="shared" si="46"/>
        <v>72.74248980144199</v>
      </c>
      <c r="P161" s="2">
        <f t="shared" si="47"/>
        <v>15.846082355642938</v>
      </c>
      <c r="R161" s="2">
        <f t="shared" si="49"/>
        <v>0.4439594576084619</v>
      </c>
    </row>
    <row r="162" spans="1:18" ht="12.75">
      <c r="A162" s="29">
        <f t="shared" si="36"/>
        <v>0.26499999999999935</v>
      </c>
      <c r="B162" s="25">
        <f t="shared" si="37"/>
        <v>26.499999999999936</v>
      </c>
      <c r="C162" s="24">
        <f t="shared" si="38"/>
        <v>0.16666308344394004</v>
      </c>
      <c r="D162" s="24">
        <f t="shared" si="39"/>
        <v>1.0815055487807794</v>
      </c>
      <c r="E162" s="21">
        <f t="shared" si="40"/>
        <v>0.15410284638097826</v>
      </c>
      <c r="F162" s="20">
        <f t="shared" si="41"/>
        <v>23.982663302840727</v>
      </c>
      <c r="G162" s="21">
        <f t="shared" si="42"/>
        <v>3.997024615249263</v>
      </c>
      <c r="H162" s="20">
        <f t="shared" si="43"/>
        <v>20.752933157369583</v>
      </c>
      <c r="I162" s="21">
        <f t="shared" si="34"/>
        <v>3.4587478305131967</v>
      </c>
      <c r="J162" s="20">
        <f t="shared" si="44"/>
        <v>18.28985051994497</v>
      </c>
      <c r="K162" s="21">
        <f t="shared" si="35"/>
        <v>3.0482428833827786</v>
      </c>
      <c r="M162">
        <f t="shared" si="48"/>
        <v>0.5299999999999987</v>
      </c>
      <c r="N162">
        <f t="shared" si="45"/>
        <v>2.163011097561559</v>
      </c>
      <c r="O162" s="2">
        <f t="shared" si="46"/>
        <v>71.94798990852217</v>
      </c>
      <c r="P162" s="2">
        <f t="shared" si="47"/>
        <v>15.26750940424563</v>
      </c>
      <c r="R162" s="2">
        <f t="shared" si="49"/>
        <v>0.4413332074521469</v>
      </c>
    </row>
    <row r="163" spans="1:18" ht="12.75">
      <c r="A163" s="29">
        <f t="shared" si="36"/>
        <v>0.25999999999999934</v>
      </c>
      <c r="B163" s="25">
        <f t="shared" si="37"/>
        <v>25.999999999999936</v>
      </c>
      <c r="C163" s="24">
        <f t="shared" si="38"/>
        <v>0.1622631850401622</v>
      </c>
      <c r="D163" s="24">
        <f t="shared" si="39"/>
        <v>1.0701416143903069</v>
      </c>
      <c r="E163" s="21">
        <f t="shared" si="40"/>
        <v>0.15162776856650756</v>
      </c>
      <c r="F163" s="20">
        <f t="shared" si="41"/>
        <v>23.71428943674289</v>
      </c>
      <c r="G163" s="21">
        <f t="shared" si="42"/>
        <v>3.847956134970176</v>
      </c>
      <c r="H163" s="20">
        <f t="shared" si="43"/>
        <v>20.507029696018336</v>
      </c>
      <c r="I163" s="21">
        <f t="shared" si="34"/>
        <v>3.3275359541891247</v>
      </c>
      <c r="J163" s="20">
        <f t="shared" si="44"/>
        <v>18.063954436406927</v>
      </c>
      <c r="K163" s="21">
        <f t="shared" si="35"/>
        <v>2.931114781271756</v>
      </c>
      <c r="M163">
        <f t="shared" si="48"/>
        <v>0.5199999999999987</v>
      </c>
      <c r="N163">
        <f t="shared" si="45"/>
        <v>2.1402832287806137</v>
      </c>
      <c r="O163" s="2">
        <f t="shared" si="46"/>
        <v>71.14286831022866</v>
      </c>
      <c r="P163" s="2">
        <f t="shared" si="47"/>
        <v>14.698109752350907</v>
      </c>
      <c r="R163" s="2">
        <f t="shared" si="49"/>
        <v>0.4386342439892258</v>
      </c>
    </row>
    <row r="164" spans="1:18" ht="12.75">
      <c r="A164" s="29">
        <f t="shared" si="36"/>
        <v>0.25499999999999934</v>
      </c>
      <c r="B164" s="25">
        <f t="shared" si="37"/>
        <v>25.499999999999932</v>
      </c>
      <c r="C164" s="24">
        <f t="shared" si="38"/>
        <v>0.15789064543641884</v>
      </c>
      <c r="D164" s="24">
        <f t="shared" si="39"/>
        <v>1.0587065738607473</v>
      </c>
      <c r="E164" s="21">
        <f t="shared" si="40"/>
        <v>0.14913541611500974</v>
      </c>
      <c r="F164" s="20">
        <f t="shared" si="41"/>
        <v>23.442309961190297</v>
      </c>
      <c r="G164" s="21">
        <f t="shared" si="42"/>
        <v>3.7013214502929266</v>
      </c>
      <c r="H164" s="20">
        <f t="shared" si="43"/>
        <v>20.257994645354714</v>
      </c>
      <c r="I164" s="21">
        <f t="shared" si="34"/>
        <v>3.1985478498025723</v>
      </c>
      <c r="J164" s="20">
        <f t="shared" si="44"/>
        <v>17.83531276411093</v>
      </c>
      <c r="K164" s="21">
        <f t="shared" si="35"/>
        <v>2.8160290438858744</v>
      </c>
      <c r="M164">
        <f t="shared" si="48"/>
        <v>0.5099999999999987</v>
      </c>
      <c r="N164">
        <f t="shared" si="45"/>
        <v>2.1174131477214946</v>
      </c>
      <c r="O164" s="2">
        <f t="shared" si="46"/>
        <v>70.32692988357088</v>
      </c>
      <c r="P164" s="2">
        <f t="shared" si="47"/>
        <v>14.138006514868373</v>
      </c>
      <c r="R164" s="2">
        <f t="shared" si="49"/>
        <v>0.4358612164439498</v>
      </c>
    </row>
    <row r="165" spans="1:18" ht="12.75">
      <c r="A165" s="29">
        <f t="shared" si="36"/>
        <v>0.24999999999999933</v>
      </c>
      <c r="B165" s="25">
        <f t="shared" si="37"/>
        <v>24.999999999999932</v>
      </c>
      <c r="C165" s="24">
        <f t="shared" si="38"/>
        <v>0.153546212326094</v>
      </c>
      <c r="D165" s="24">
        <f t="shared" si="39"/>
        <v>1.047197551196596</v>
      </c>
      <c r="E165" s="21">
        <f t="shared" si="40"/>
        <v>0.14662583210841365</v>
      </c>
      <c r="F165" s="20">
        <f t="shared" si="41"/>
        <v>23.166656944541757</v>
      </c>
      <c r="G165" s="21">
        <f t="shared" si="42"/>
        <v>3.557152426092389</v>
      </c>
      <c r="H165" s="20">
        <f t="shared" si="43"/>
        <v>20.00577511178472</v>
      </c>
      <c r="I165" s="21">
        <f t="shared" si="34"/>
        <v>3.0718109930621833</v>
      </c>
      <c r="J165" s="20">
        <f t="shared" si="44"/>
        <v>17.603883630930113</v>
      </c>
      <c r="K165" s="21">
        <f t="shared" si="35"/>
        <v>2.7030096537586457</v>
      </c>
      <c r="M165">
        <f t="shared" si="48"/>
        <v>0.49999999999999867</v>
      </c>
      <c r="N165">
        <f t="shared" si="45"/>
        <v>2.094395102393192</v>
      </c>
      <c r="O165" s="2">
        <f t="shared" si="46"/>
        <v>69.49997083362527</v>
      </c>
      <c r="P165" s="2">
        <f t="shared" si="47"/>
        <v>13.587321406654358</v>
      </c>
      <c r="R165" s="2">
        <f t="shared" si="49"/>
        <v>0.4330127018922189</v>
      </c>
    </row>
    <row r="166" spans="1:18" ht="12.75">
      <c r="A166" s="29">
        <f t="shared" si="36"/>
        <v>0.24499999999999933</v>
      </c>
      <c r="B166" s="25">
        <f t="shared" si="37"/>
        <v>24.499999999999932</v>
      </c>
      <c r="C166" s="24">
        <f t="shared" si="38"/>
        <v>0.14923064801238134</v>
      </c>
      <c r="D166" s="24">
        <f t="shared" si="39"/>
        <v>1.035611536519295</v>
      </c>
      <c r="E166" s="21">
        <f t="shared" si="40"/>
        <v>0.14409905910661022</v>
      </c>
      <c r="F166" s="20">
        <f t="shared" si="41"/>
        <v>22.88725939174628</v>
      </c>
      <c r="G166" s="21">
        <f t="shared" si="42"/>
        <v>3.415480550257758</v>
      </c>
      <c r="H166" s="20">
        <f t="shared" si="43"/>
        <v>19.750315915324688</v>
      </c>
      <c r="I166" s="21">
        <f t="shared" si="34"/>
        <v>2.9473524424931514</v>
      </c>
      <c r="J166" s="20">
        <f t="shared" si="44"/>
        <v>17.369623412207677</v>
      </c>
      <c r="K166" s="21">
        <f t="shared" si="35"/>
        <v>2.592080157534782</v>
      </c>
      <c r="M166">
        <f t="shared" si="48"/>
        <v>0.48999999999999866</v>
      </c>
      <c r="N166">
        <f t="shared" si="45"/>
        <v>2.07122307303859</v>
      </c>
      <c r="O166" s="2">
        <f t="shared" si="46"/>
        <v>68.66177817523884</v>
      </c>
      <c r="P166" s="2">
        <f t="shared" si="47"/>
        <v>13.046174702585972</v>
      </c>
      <c r="R166" s="2">
        <f t="shared" si="49"/>
        <v>0.4300872004605573</v>
      </c>
    </row>
    <row r="167" spans="1:18" ht="12.75">
      <c r="A167" s="29">
        <f t="shared" si="36"/>
        <v>0.23999999999999932</v>
      </c>
      <c r="B167" s="25">
        <f t="shared" si="37"/>
        <v>23.999999999999932</v>
      </c>
      <c r="C167" s="24">
        <f t="shared" si="38"/>
        <v>0.14494473020361193</v>
      </c>
      <c r="D167" s="24">
        <f t="shared" si="39"/>
        <v>1.023945376098951</v>
      </c>
      <c r="E167" s="21">
        <f t="shared" si="40"/>
        <v>0.14155513915774048</v>
      </c>
      <c r="F167" s="20">
        <f t="shared" si="41"/>
        <v>22.604043057351113</v>
      </c>
      <c r="G167" s="21">
        <f t="shared" si="42"/>
        <v>3.2763369224585843</v>
      </c>
      <c r="H167" s="20">
        <f t="shared" si="43"/>
        <v>19.491559456713322</v>
      </c>
      <c r="I167" s="21">
        <f t="shared" si="34"/>
        <v>2.825198826700973</v>
      </c>
      <c r="J167" s="20">
        <f t="shared" si="44"/>
        <v>17.132486632972167</v>
      </c>
      <c r="K167" s="21">
        <f t="shared" si="35"/>
        <v>2.4832636527331386</v>
      </c>
      <c r="M167">
        <f t="shared" si="48"/>
        <v>0.47999999999999865</v>
      </c>
      <c r="N167">
        <f t="shared" si="45"/>
        <v>2.047890752197902</v>
      </c>
      <c r="O167" s="2">
        <f t="shared" si="46"/>
        <v>67.81212917205333</v>
      </c>
      <c r="P167" s="2">
        <f t="shared" si="47"/>
        <v>12.514685194650516</v>
      </c>
      <c r="R167" s="2">
        <f t="shared" si="49"/>
        <v>0.42708313008125204</v>
      </c>
    </row>
    <row r="168" spans="1:18" ht="12.75">
      <c r="A168" s="29">
        <f t="shared" si="36"/>
        <v>0.23499999999999932</v>
      </c>
      <c r="B168" s="25">
        <f t="shared" si="37"/>
        <v>23.499999999999932</v>
      </c>
      <c r="C168" s="24">
        <f t="shared" si="38"/>
        <v>0.14068925286345796</v>
      </c>
      <c r="D168" s="24">
        <f t="shared" si="39"/>
        <v>1.0121957614520942</v>
      </c>
      <c r="E168" s="21">
        <f t="shared" si="40"/>
        <v>0.1389941138082078</v>
      </c>
      <c r="F168" s="20">
        <f t="shared" si="41"/>
        <v>22.316930242816348</v>
      </c>
      <c r="G168" s="21">
        <f t="shared" si="42"/>
        <v>3.1397522420677415</v>
      </c>
      <c r="H168" s="20">
        <f t="shared" si="43"/>
        <v>19.22944557372454</v>
      </c>
      <c r="I168" s="21">
        <f t="shared" si="34"/>
        <v>2.705376330745834</v>
      </c>
      <c r="J168" s="20">
        <f t="shared" si="44"/>
        <v>16.89242586239159</v>
      </c>
      <c r="K168" s="21">
        <f t="shared" si="35"/>
        <v>2.3765827736312275</v>
      </c>
      <c r="M168">
        <f t="shared" si="48"/>
        <v>0.46999999999999864</v>
      </c>
      <c r="N168">
        <f t="shared" si="45"/>
        <v>2.0243915229041884</v>
      </c>
      <c r="O168" s="2">
        <f t="shared" si="46"/>
        <v>66.95079072844904</v>
      </c>
      <c r="P168" s="2">
        <f t="shared" si="47"/>
        <v>11.992970145814612</v>
      </c>
      <c r="R168" s="2">
        <f t="shared" si="49"/>
        <v>0.42399882075307666</v>
      </c>
    </row>
    <row r="169" spans="1:18" ht="12.75">
      <c r="A169" s="29">
        <f t="shared" si="36"/>
        <v>0.22999999999999932</v>
      </c>
      <c r="B169" s="25">
        <f t="shared" si="37"/>
        <v>22.999999999999932</v>
      </c>
      <c r="C169" s="24">
        <f t="shared" si="38"/>
        <v>0.13646502712123873</v>
      </c>
      <c r="D169" s="24">
        <f t="shared" si="39"/>
        <v>1.0003592173949731</v>
      </c>
      <c r="E169" s="21">
        <f t="shared" si="40"/>
        <v>0.13641602411242448</v>
      </c>
      <c r="F169" s="20">
        <f t="shared" si="41"/>
        <v>22.02583957648435</v>
      </c>
      <c r="G169" s="21">
        <f t="shared" si="42"/>
        <v>3.0057567951729904</v>
      </c>
      <c r="H169" s="20">
        <f t="shared" si="43"/>
        <v>18.963911385576658</v>
      </c>
      <c r="I169" s="21">
        <f t="shared" si="34"/>
        <v>2.5879106815574864</v>
      </c>
      <c r="J169" s="20">
        <f t="shared" si="44"/>
        <v>16.649391599689434</v>
      </c>
      <c r="K169" s="21">
        <f t="shared" si="35"/>
        <v>2.272059676203743</v>
      </c>
      <c r="M169">
        <f t="shared" si="48"/>
        <v>0.45999999999999863</v>
      </c>
      <c r="N169">
        <f t="shared" si="45"/>
        <v>2.0007184347899463</v>
      </c>
      <c r="O169" s="2">
        <f t="shared" si="46"/>
        <v>66.07751872945305</v>
      </c>
      <c r="P169" s="2">
        <f t="shared" si="47"/>
        <v>11.48114524041204</v>
      </c>
      <c r="R169" s="2">
        <f t="shared" si="49"/>
        <v>0.42083250825001584</v>
      </c>
    </row>
    <row r="170" spans="1:18" ht="12.75">
      <c r="A170" s="29">
        <f t="shared" si="36"/>
        <v>0.2249999999999993</v>
      </c>
      <c r="B170" s="25">
        <f t="shared" si="37"/>
        <v>22.499999999999932</v>
      </c>
      <c r="C170" s="24">
        <f t="shared" si="38"/>
        <v>0.13227288224816847</v>
      </c>
      <c r="D170" s="24">
        <f t="shared" si="39"/>
        <v>0.9884320889261514</v>
      </c>
      <c r="E170" s="21">
        <f t="shared" si="40"/>
        <v>0.13382091064230003</v>
      </c>
      <c r="F170" s="20">
        <f t="shared" si="41"/>
        <v>21.73068577433904</v>
      </c>
      <c r="G170" s="21">
        <f t="shared" si="42"/>
        <v>2.8743804406010973</v>
      </c>
      <c r="H170" s="20">
        <f t="shared" si="43"/>
        <v>18.694891124194594</v>
      </c>
      <c r="I170" s="21">
        <f t="shared" si="34"/>
        <v>2.472827132312921</v>
      </c>
      <c r="J170" s="20">
        <f t="shared" si="44"/>
        <v>16.403332150649145</v>
      </c>
      <c r="K170" s="21">
        <f t="shared" si="35"/>
        <v>2.1697160220404106</v>
      </c>
      <c r="M170">
        <f t="shared" si="48"/>
        <v>0.4499999999999986</v>
      </c>
      <c r="N170">
        <f t="shared" si="45"/>
        <v>1.9768641778523028</v>
      </c>
      <c r="O170" s="2">
        <f t="shared" si="46"/>
        <v>65.19205732301711</v>
      </c>
      <c r="P170" s="2">
        <f t="shared" si="47"/>
        <v>10.979324530759792</v>
      </c>
      <c r="R170" s="2">
        <f t="shared" si="49"/>
        <v>0.41758232721225114</v>
      </c>
    </row>
    <row r="171" spans="1:18" ht="12.75">
      <c r="A171" s="29">
        <f t="shared" si="36"/>
        <v>0.2199999999999993</v>
      </c>
      <c r="B171" s="25">
        <f t="shared" si="37"/>
        <v>21.99999999999993</v>
      </c>
      <c r="C171" s="24">
        <f t="shared" si="38"/>
        <v>0.1281136667060933</v>
      </c>
      <c r="D171" s="24">
        <f t="shared" si="39"/>
        <v>0.9764105267938327</v>
      </c>
      <c r="E171" s="21">
        <f t="shared" si="40"/>
        <v>0.13120881349648156</v>
      </c>
      <c r="F171" s="20">
        <f t="shared" si="41"/>
        <v>21.431379379445364</v>
      </c>
      <c r="G171" s="21">
        <f t="shared" si="42"/>
        <v>2.745652594870104</v>
      </c>
      <c r="H171" s="20">
        <f t="shared" si="43"/>
        <v>18.42231595092192</v>
      </c>
      <c r="I171" s="21">
        <f t="shared" si="34"/>
        <v>2.360150445690757</v>
      </c>
      <c r="J171" s="20">
        <f t="shared" si="44"/>
        <v>16.154193493723685</v>
      </c>
      <c r="K171" s="21">
        <f t="shared" si="35"/>
        <v>2.0695729611606573</v>
      </c>
      <c r="M171">
        <f t="shared" si="48"/>
        <v>0.4399999999999986</v>
      </c>
      <c r="N171">
        <f t="shared" si="45"/>
        <v>1.9528210535876653</v>
      </c>
      <c r="O171" s="2">
        <f t="shared" si="46"/>
        <v>64.29413813833608</v>
      </c>
      <c r="P171" s="2">
        <f t="shared" si="47"/>
        <v>10.487620379679989</v>
      </c>
      <c r="R171" s="2">
        <f t="shared" si="49"/>
        <v>0.4142463035441591</v>
      </c>
    </row>
    <row r="172" spans="1:18" ht="12.75">
      <c r="A172" s="29">
        <f t="shared" si="36"/>
        <v>0.2149999999999993</v>
      </c>
      <c r="B172" s="25">
        <f t="shared" si="37"/>
        <v>21.49999999999993</v>
      </c>
      <c r="C172" s="24">
        <f t="shared" si="38"/>
        <v>0.12398824927606694</v>
      </c>
      <c r="D172" s="24">
        <f t="shared" si="39"/>
        <v>0.9642904715818079</v>
      </c>
      <c r="E172" s="21">
        <f t="shared" si="40"/>
        <v>0.12857977230935244</v>
      </c>
      <c r="F172" s="20">
        <f t="shared" si="41"/>
        <v>21.127826477674986</v>
      </c>
      <c r="G172" s="21">
        <f t="shared" si="42"/>
        <v>2.6196022159754535</v>
      </c>
      <c r="H172" s="20">
        <f t="shared" si="43"/>
        <v>18.146113757095137</v>
      </c>
      <c r="I172" s="21">
        <f t="shared" si="34"/>
        <v>2.2499048759065796</v>
      </c>
      <c r="J172" s="20">
        <f t="shared" si="44"/>
        <v>15.90191913463897</v>
      </c>
      <c r="K172" s="21">
        <f t="shared" si="35"/>
        <v>1.9716511136334753</v>
      </c>
      <c r="M172">
        <f t="shared" si="48"/>
        <v>0.4299999999999986</v>
      </c>
      <c r="N172">
        <f t="shared" si="45"/>
        <v>1.9285809431636158</v>
      </c>
      <c r="O172" s="2">
        <f t="shared" si="46"/>
        <v>63.38347943302496</v>
      </c>
      <c r="P172" s="2">
        <f t="shared" si="47"/>
        <v>10.006143398567428</v>
      </c>
      <c r="R172" s="2">
        <f t="shared" si="49"/>
        <v>0.41082234603292894</v>
      </c>
    </row>
    <row r="173" spans="1:18" ht="12.75">
      <c r="A173" s="29">
        <f t="shared" si="36"/>
        <v>0.2099999999999993</v>
      </c>
      <c r="B173" s="25">
        <f t="shared" si="37"/>
        <v>20.99999999999993</v>
      </c>
      <c r="C173" s="24">
        <f t="shared" si="38"/>
        <v>0.11989752027504626</v>
      </c>
      <c r="D173" s="24">
        <f t="shared" si="39"/>
        <v>0.9520676361226438</v>
      </c>
      <c r="E173" s="21">
        <f t="shared" si="40"/>
        <v>0.12593382625979868</v>
      </c>
      <c r="F173" s="20">
        <f t="shared" si="41"/>
        <v>20.819928386995855</v>
      </c>
      <c r="G173" s="21">
        <f t="shared" si="42"/>
        <v>2.4962577859048465</v>
      </c>
      <c r="H173" s="20">
        <f t="shared" si="43"/>
        <v>17.866208946679624</v>
      </c>
      <c r="I173" s="21">
        <f t="shared" si="34"/>
        <v>2.142114149422733</v>
      </c>
      <c r="J173" s="20">
        <f t="shared" si="44"/>
        <v>15.64644994823374</v>
      </c>
      <c r="K173" s="21">
        <f t="shared" si="35"/>
        <v>1.8759705499008512</v>
      </c>
      <c r="M173">
        <f t="shared" si="48"/>
        <v>0.4199999999999986</v>
      </c>
      <c r="N173">
        <f t="shared" si="45"/>
        <v>1.9041352722452876</v>
      </c>
      <c r="O173" s="2">
        <f t="shared" si="46"/>
        <v>62.45978516098756</v>
      </c>
      <c r="P173" s="2">
        <f t="shared" si="47"/>
        <v>9.535002380601275</v>
      </c>
      <c r="R173" s="2">
        <f t="shared" si="49"/>
        <v>0.40730823708832553</v>
      </c>
    </row>
    <row r="174" spans="1:18" ht="12.75">
      <c r="A174" s="29">
        <f t="shared" si="36"/>
        <v>0.2049999999999993</v>
      </c>
      <c r="B174" s="25">
        <f t="shared" si="37"/>
        <v>20.49999999999993</v>
      </c>
      <c r="C174" s="24">
        <f t="shared" si="38"/>
        <v>0.11584239287005496</v>
      </c>
      <c r="D174" s="24">
        <f t="shared" si="39"/>
        <v>0.9397374860168735</v>
      </c>
      <c r="E174" s="21">
        <f t="shared" si="40"/>
        <v>0.1232710140797501</v>
      </c>
      <c r="F174" s="20">
        <f t="shared" si="41"/>
        <v>20.507581317219827</v>
      </c>
      <c r="G174" s="21">
        <f t="shared" si="42"/>
        <v>2.3756472917639786</v>
      </c>
      <c r="H174" s="20">
        <f t="shared" si="43"/>
        <v>17.582522198919058</v>
      </c>
      <c r="I174" s="21">
        <f t="shared" si="34"/>
        <v>2.036801444213644</v>
      </c>
      <c r="J174" s="20">
        <f t="shared" si="44"/>
        <v>15.387724006107918</v>
      </c>
      <c r="K174" s="21">
        <f t="shared" si="35"/>
        <v>1.7825507696915295</v>
      </c>
      <c r="M174">
        <f t="shared" si="48"/>
        <v>0.4099999999999986</v>
      </c>
      <c r="N174">
        <f t="shared" si="45"/>
        <v>1.879474972033747</v>
      </c>
      <c r="O174" s="2">
        <f t="shared" si="46"/>
        <v>61.52274395165948</v>
      </c>
      <c r="P174" s="2">
        <f t="shared" si="47"/>
        <v>9.07430422865067</v>
      </c>
      <c r="R174" s="2">
        <f t="shared" si="49"/>
        <v>0.4037016224886885</v>
      </c>
    </row>
    <row r="175" spans="1:18" ht="12.75">
      <c r="A175" s="29">
        <f t="shared" si="36"/>
        <v>0.1999999999999993</v>
      </c>
      <c r="B175" s="25">
        <f t="shared" si="37"/>
        <v>19.99999999999993</v>
      </c>
      <c r="C175" s="24">
        <f t="shared" si="38"/>
        <v>0.11182380450040247</v>
      </c>
      <c r="D175" s="24">
        <f t="shared" si="39"/>
        <v>0.9272952180016104</v>
      </c>
      <c r="E175" s="21">
        <f t="shared" si="40"/>
        <v>0.120591374062503</v>
      </c>
      <c r="F175" s="20">
        <f t="shared" si="41"/>
        <v>20.19067599665592</v>
      </c>
      <c r="G175" s="21">
        <f t="shared" si="42"/>
        <v>2.2577982053810204</v>
      </c>
      <c r="H175" s="20">
        <f t="shared" si="43"/>
        <v>17.294970208662132</v>
      </c>
      <c r="I175" s="21">
        <f aca="true" t="shared" si="50" ref="I175:I206">H175*$C175</f>
        <v>1.9339893674537192</v>
      </c>
      <c r="J175" s="20">
        <f t="shared" si="44"/>
        <v>15.125676388454139</v>
      </c>
      <c r="K175" s="21">
        <f t="shared" si="35"/>
        <v>1.6914106793988493</v>
      </c>
      <c r="M175">
        <f t="shared" si="48"/>
        <v>0.3999999999999986</v>
      </c>
      <c r="N175">
        <f t="shared" si="45"/>
        <v>1.8545904360032208</v>
      </c>
      <c r="O175" s="2">
        <f t="shared" si="46"/>
        <v>60.57202798996776</v>
      </c>
      <c r="P175" s="2">
        <f t="shared" si="47"/>
        <v>8.624153877369594</v>
      </c>
      <c r="R175" s="2">
        <f t="shared" si="49"/>
        <v>0.39999999999999947</v>
      </c>
    </row>
    <row r="176" spans="1:18" ht="12.75">
      <c r="A176" s="29">
        <f t="shared" si="36"/>
        <v>0.19499999999999929</v>
      </c>
      <c r="B176" s="25">
        <f t="shared" si="37"/>
        <v>19.49999999999993</v>
      </c>
      <c r="C176" s="24">
        <f t="shared" si="38"/>
        <v>0.10784271841998194</v>
      </c>
      <c r="D176" s="24">
        <f t="shared" si="39"/>
        <v>0.914735735869972</v>
      </c>
      <c r="E176" s="21">
        <f t="shared" si="40"/>
        <v>0.11789494407083226</v>
      </c>
      <c r="F176" s="20">
        <f t="shared" si="41"/>
        <v>19.8690972615927</v>
      </c>
      <c r="G176" s="21">
        <f t="shared" si="42"/>
        <v>2.142737461241176</v>
      </c>
      <c r="H176" s="20">
        <f t="shared" si="43"/>
        <v>17.00346540169377</v>
      </c>
      <c r="I176" s="21">
        <f t="shared" si="50"/>
        <v>1.8336999314787663</v>
      </c>
      <c r="J176" s="20">
        <f t="shared" si="44"/>
        <v>14.860238978216328</v>
      </c>
      <c r="K176" s="21">
        <f t="shared" si="35"/>
        <v>1.6025685677814236</v>
      </c>
      <c r="M176">
        <f t="shared" si="48"/>
        <v>0.38999999999999857</v>
      </c>
      <c r="N176">
        <f t="shared" si="45"/>
        <v>1.829471471739944</v>
      </c>
      <c r="O176" s="2">
        <f t="shared" si="46"/>
        <v>59.60729178477809</v>
      </c>
      <c r="P176" s="2">
        <f t="shared" si="47"/>
        <v>8.184654208913077</v>
      </c>
      <c r="R176" s="2">
        <f t="shared" si="49"/>
        <v>0.39620070671315005</v>
      </c>
    </row>
    <row r="177" spans="1:18" ht="12.75">
      <c r="A177" s="29">
        <f t="shared" si="36"/>
        <v>0.18999999999999928</v>
      </c>
      <c r="B177" s="25">
        <f t="shared" si="37"/>
        <v>18.99999999999993</v>
      </c>
      <c r="C177" s="24">
        <f t="shared" si="38"/>
        <v>0.10390012537334584</v>
      </c>
      <c r="D177" s="24">
        <f t="shared" si="39"/>
        <v>0.902053623592523</v>
      </c>
      <c r="E177" s="21">
        <f t="shared" si="40"/>
        <v>0.11518176154489876</v>
      </c>
      <c r="F177" s="20">
        <f t="shared" si="41"/>
        <v>19.542723603917647</v>
      </c>
      <c r="G177" s="21">
        <f t="shared" si="42"/>
        <v>2.0304914325836885</v>
      </c>
      <c r="H177" s="20">
        <f t="shared" si="43"/>
        <v>16.707915622003636</v>
      </c>
      <c r="I177" s="21">
        <f t="shared" si="50"/>
        <v>1.7359545278534612</v>
      </c>
      <c r="J177" s="20">
        <f t="shared" si="44"/>
        <v>14.591340235449831</v>
      </c>
      <c r="K177" s="21">
        <f t="shared" si="35"/>
        <v>1.516042079828383</v>
      </c>
      <c r="M177">
        <f t="shared" si="48"/>
        <v>0.37999999999999856</v>
      </c>
      <c r="N177">
        <f t="shared" si="45"/>
        <v>1.804107247185046</v>
      </c>
      <c r="O177" s="2">
        <f t="shared" si="46"/>
        <v>58.62817081175293</v>
      </c>
      <c r="P177" s="2">
        <f t="shared" si="47"/>
        <v>7.755905961634511</v>
      </c>
      <c r="R177" s="2">
        <f t="shared" si="49"/>
        <v>0.39230090491866004</v>
      </c>
    </row>
    <row r="178" spans="1:18" ht="12.75">
      <c r="A178" s="29">
        <f t="shared" si="36"/>
        <v>0.18499999999999928</v>
      </c>
      <c r="B178" s="25">
        <f t="shared" si="37"/>
        <v>18.49999999999993</v>
      </c>
      <c r="C178" s="24">
        <f t="shared" si="38"/>
        <v>0.09999704542121463</v>
      </c>
      <c r="D178" s="24">
        <f t="shared" si="39"/>
        <v>0.8892431152317778</v>
      </c>
      <c r="E178" s="21">
        <f t="shared" si="40"/>
        <v>0.112451863509959</v>
      </c>
      <c r="F178" s="20">
        <f t="shared" si="41"/>
        <v>19.211426671453946</v>
      </c>
      <c r="G178" s="21">
        <f t="shared" si="42"/>
        <v>1.9210859054717144</v>
      </c>
      <c r="H178" s="20">
        <f t="shared" si="43"/>
        <v>16.408223787460123</v>
      </c>
      <c r="I178" s="21">
        <f t="shared" si="50"/>
        <v>1.6407738993561043</v>
      </c>
      <c r="J178" s="20">
        <f t="shared" si="44"/>
        <v>14.318904949440336</v>
      </c>
      <c r="K178" s="21">
        <f t="shared" si="35"/>
        <v>1.4318481886112402</v>
      </c>
      <c r="M178">
        <f t="shared" si="48"/>
        <v>0.36999999999999855</v>
      </c>
      <c r="N178">
        <f t="shared" si="45"/>
        <v>1.7784862304635556</v>
      </c>
      <c r="O178" s="2">
        <f t="shared" si="46"/>
        <v>57.634280014361835</v>
      </c>
      <c r="P178" s="2">
        <f t="shared" si="47"/>
        <v>7.33800763103983</v>
      </c>
      <c r="R178" s="2">
        <f t="shared" si="49"/>
        <v>0.38829756630707785</v>
      </c>
    </row>
    <row r="179" spans="1:18" ht="12.75">
      <c r="A179" s="29">
        <f t="shared" si="36"/>
        <v>0.17999999999999927</v>
      </c>
      <c r="B179" s="25">
        <f t="shared" si="37"/>
        <v>17.99999999999993</v>
      </c>
      <c r="C179" s="24">
        <f t="shared" si="38"/>
        <v>0.0961345299333739</v>
      </c>
      <c r="D179" s="24">
        <f t="shared" si="39"/>
        <v>0.8762980611683387</v>
      </c>
      <c r="E179" s="21">
        <f t="shared" si="40"/>
        <v>0.1097052865838833</v>
      </c>
      <c r="F179" s="20">
        <f t="shared" si="41"/>
        <v>18.875070714733862</v>
      </c>
      <c r="G179" s="21">
        <f t="shared" si="42"/>
        <v>1.8145460506201316</v>
      </c>
      <c r="H179" s="20">
        <f t="shared" si="43"/>
        <v>16.10428750980933</v>
      </c>
      <c r="I179" s="21">
        <f t="shared" si="50"/>
        <v>1.5481781096674243</v>
      </c>
      <c r="J179" s="20">
        <f t="shared" si="44"/>
        <v>14.04285396576554</v>
      </c>
      <c r="K179" s="21">
        <f t="shared" si="35"/>
        <v>1.3500031649218858</v>
      </c>
      <c r="M179">
        <f t="shared" si="48"/>
        <v>0.35999999999999854</v>
      </c>
      <c r="N179">
        <f t="shared" si="45"/>
        <v>1.7525961223366775</v>
      </c>
      <c r="O179" s="2">
        <f t="shared" si="46"/>
        <v>56.62521214420158</v>
      </c>
      <c r="P179" s="2">
        <f t="shared" si="47"/>
        <v>6.931055362177692</v>
      </c>
      <c r="R179" s="2">
        <f t="shared" si="49"/>
        <v>0.38418745424597034</v>
      </c>
    </row>
    <row r="180" spans="1:18" ht="12.75">
      <c r="A180" s="29">
        <f t="shared" si="36"/>
        <v>0.17499999999999927</v>
      </c>
      <c r="B180" s="25">
        <f t="shared" si="37"/>
        <v>17.499999999999925</v>
      </c>
      <c r="C180" s="24">
        <f t="shared" si="38"/>
        <v>0.09231366376962304</v>
      </c>
      <c r="D180" s="24">
        <f t="shared" si="39"/>
        <v>0.863211890069539</v>
      </c>
      <c r="E180" s="21">
        <f t="shared" si="40"/>
        <v>0.10694206698448788</v>
      </c>
      <c r="F180" s="20">
        <f t="shared" si="41"/>
        <v>18.533511972901746</v>
      </c>
      <c r="G180" s="21">
        <f t="shared" si="42"/>
        <v>1.7108963927367347</v>
      </c>
      <c r="H180" s="20">
        <f t="shared" si="43"/>
        <v>15.795998674267445</v>
      </c>
      <c r="I180" s="21">
        <f t="shared" si="50"/>
        <v>1.4581865105217362</v>
      </c>
      <c r="J180" s="20">
        <f t="shared" si="44"/>
        <v>13.76310388504066</v>
      </c>
      <c r="K180" s="21">
        <f t="shared" si="35"/>
        <v>1.270522544470036</v>
      </c>
      <c r="M180">
        <f t="shared" si="48"/>
        <v>0.34999999999999853</v>
      </c>
      <c r="N180">
        <f t="shared" si="45"/>
        <v>1.726423780139078</v>
      </c>
      <c r="O180" s="2">
        <f t="shared" si="46"/>
        <v>55.600535918705226</v>
      </c>
      <c r="P180" s="2">
        <f t="shared" si="47"/>
        <v>6.535142832531456</v>
      </c>
      <c r="R180" s="2">
        <f t="shared" si="49"/>
        <v>0.3799671038392659</v>
      </c>
    </row>
    <row r="181" spans="1:18" ht="12.75">
      <c r="A181" s="29">
        <f t="shared" si="36"/>
        <v>0.16999999999999926</v>
      </c>
      <c r="B181" s="25">
        <f t="shared" si="37"/>
        <v>16.999999999999925</v>
      </c>
      <c r="C181" s="24">
        <f t="shared" si="38"/>
        <v>0.08853556767264772</v>
      </c>
      <c r="D181" s="24">
        <f t="shared" si="39"/>
        <v>0.849977565924805</v>
      </c>
      <c r="E181" s="21">
        <f t="shared" si="40"/>
        <v>0.10416224053668753</v>
      </c>
      <c r="F181" s="20">
        <f t="shared" si="41"/>
        <v>18.18659799021391</v>
      </c>
      <c r="G181" s="21">
        <f t="shared" si="42"/>
        <v>1.6101607770978228</v>
      </c>
      <c r="H181" s="20">
        <f t="shared" si="43"/>
        <v>15.483242973198951</v>
      </c>
      <c r="I181" s="21">
        <f t="shared" si="50"/>
        <v>1.3708177060457032</v>
      </c>
      <c r="J181" s="20">
        <f t="shared" si="44"/>
        <v>13.479566729562846</v>
      </c>
      <c r="K181" s="21">
        <f t="shared" si="35"/>
        <v>1.193421092383182</v>
      </c>
      <c r="M181">
        <f t="shared" si="48"/>
        <v>0.3399999999999985</v>
      </c>
      <c r="N181">
        <f t="shared" si="45"/>
        <v>1.69995513184961</v>
      </c>
      <c r="O181" s="2">
        <f t="shared" si="46"/>
        <v>54.559793970641735</v>
      </c>
      <c r="P181" s="2">
        <f t="shared" si="47"/>
        <v>6.150361124347343</v>
      </c>
      <c r="R181" s="2">
        <f t="shared" si="49"/>
        <v>0.37563279941985833</v>
      </c>
    </row>
    <row r="182" spans="1:18" ht="12.75">
      <c r="A182" s="29">
        <f t="shared" si="36"/>
        <v>0.16499999999999926</v>
      </c>
      <c r="B182" s="25">
        <f t="shared" si="37"/>
        <v>16.499999999999925</v>
      </c>
      <c r="C182" s="24">
        <f t="shared" si="38"/>
        <v>0.08480140090050184</v>
      </c>
      <c r="D182" s="24">
        <f t="shared" si="39"/>
        <v>0.8365875393415356</v>
      </c>
      <c r="E182" s="21">
        <f t="shared" si="40"/>
        <v>0.10136584267947336</v>
      </c>
      <c r="F182" s="20">
        <f t="shared" si="41"/>
        <v>17.834166853129627</v>
      </c>
      <c r="G182" s="21">
        <f t="shared" si="42"/>
        <v>1.5123623330386868</v>
      </c>
      <c r="H182" s="20">
        <f t="shared" si="43"/>
        <v>15.165899387443947</v>
      </c>
      <c r="I182" s="21">
        <f t="shared" si="50"/>
        <v>1.2860895139713093</v>
      </c>
      <c r="J182" s="20">
        <f t="shared" si="44"/>
        <v>13.192149573440526</v>
      </c>
      <c r="K182" s="21">
        <f t="shared" si="35"/>
        <v>1.1187127647167143</v>
      </c>
      <c r="M182">
        <f t="shared" si="48"/>
        <v>0.3299999999999985</v>
      </c>
      <c r="N182">
        <f t="shared" si="45"/>
        <v>1.6731750786830712</v>
      </c>
      <c r="O182" s="2">
        <f t="shared" si="46"/>
        <v>53.50250055938888</v>
      </c>
      <c r="P182" s="2">
        <f t="shared" si="47"/>
        <v>5.7767985851783585</v>
      </c>
      <c r="R182" s="2">
        <f t="shared" si="49"/>
        <v>0.3711805490593486</v>
      </c>
    </row>
    <row r="183" spans="1:18" ht="12.75">
      <c r="A183" s="29">
        <f t="shared" si="36"/>
        <v>0.15999999999999925</v>
      </c>
      <c r="B183" s="25">
        <f t="shared" si="37"/>
        <v>15.999999999999925</v>
      </c>
      <c r="C183" s="24">
        <f t="shared" si="38"/>
        <v>0.08111236413094462</v>
      </c>
      <c r="D183" s="24">
        <f t="shared" si="39"/>
        <v>0.823033692134974</v>
      </c>
      <c r="E183" s="21">
        <f t="shared" si="40"/>
        <v>0.09855290847272209</v>
      </c>
      <c r="F183" s="20">
        <f t="shared" si="41"/>
        <v>17.476046336209958</v>
      </c>
      <c r="G183" s="21">
        <f t="shared" si="42"/>
        <v>1.4175234339919227</v>
      </c>
      <c r="H183" s="20">
        <f t="shared" si="43"/>
        <v>14.843839607740433</v>
      </c>
      <c r="I183" s="21">
        <f t="shared" si="50"/>
        <v>1.20401892336438</v>
      </c>
      <c r="J183" s="20">
        <f t="shared" si="44"/>
        <v>12.900754131038948</v>
      </c>
      <c r="K183" s="21">
        <f t="shared" si="35"/>
        <v>1.0464106666406192</v>
      </c>
      <c r="M183">
        <f t="shared" si="48"/>
        <v>0.3199999999999985</v>
      </c>
      <c r="N183">
        <f t="shared" si="45"/>
        <v>1.646067384269948</v>
      </c>
      <c r="O183" s="2">
        <f t="shared" si="46"/>
        <v>52.42813900862987</v>
      </c>
      <c r="P183" s="2">
        <f t="shared" si="47"/>
        <v>5.4145406752419</v>
      </c>
      <c r="R183" s="2">
        <f t="shared" si="49"/>
        <v>0.36660605559646653</v>
      </c>
    </row>
    <row r="184" spans="1:18" ht="12.75">
      <c r="A184" s="29">
        <f t="shared" si="36"/>
        <v>0.15499999999999925</v>
      </c>
      <c r="B184" s="25">
        <f t="shared" si="37"/>
        <v>15.499999999999925</v>
      </c>
      <c r="C184" s="24">
        <f t="shared" si="38"/>
        <v>0.07746970267535204</v>
      </c>
      <c r="D184" s="24">
        <f t="shared" si="39"/>
        <v>0.8093072740472612</v>
      </c>
      <c r="E184" s="21">
        <f t="shared" si="40"/>
        <v>0.09572347260384075</v>
      </c>
      <c r="F184" s="20">
        <f t="shared" si="41"/>
        <v>17.11205294288377</v>
      </c>
      <c r="G184" s="21">
        <f t="shared" si="42"/>
        <v>1.3256656536500886</v>
      </c>
      <c r="H184" s="20">
        <f t="shared" si="43"/>
        <v>14.516927387335215</v>
      </c>
      <c r="I184" s="21">
        <f t="shared" si="50"/>
        <v>1.1246220484565341</v>
      </c>
      <c r="J184" s="20">
        <f t="shared" si="44"/>
        <v>12.605276297661812</v>
      </c>
      <c r="K184" s="21">
        <f t="shared" si="35"/>
        <v>0.9765270069205229</v>
      </c>
      <c r="M184">
        <f t="shared" si="48"/>
        <v>0.3099999999999985</v>
      </c>
      <c r="N184">
        <f t="shared" si="45"/>
        <v>1.6186145480945224</v>
      </c>
      <c r="O184" s="2">
        <f t="shared" si="46"/>
        <v>51.336158828651314</v>
      </c>
      <c r="P184" s="2">
        <f t="shared" si="47"/>
        <v>5.063669799973441</v>
      </c>
      <c r="R184" s="2">
        <f t="shared" si="49"/>
        <v>0.36190468358395067</v>
      </c>
    </row>
    <row r="185" spans="1:18" ht="12.75">
      <c r="A185" s="29">
        <f t="shared" si="36"/>
        <v>0.14999999999999925</v>
      </c>
      <c r="B185" s="25">
        <f t="shared" si="37"/>
        <v>14.999999999999925</v>
      </c>
      <c r="C185" s="24">
        <f t="shared" si="38"/>
        <v>0.07387471004653545</v>
      </c>
      <c r="D185" s="24">
        <f t="shared" si="39"/>
        <v>0.7953988301841414</v>
      </c>
      <c r="E185" s="21">
        <f t="shared" si="40"/>
        <v>0.09287756939425326</v>
      </c>
      <c r="F185" s="20">
        <f t="shared" si="41"/>
        <v>16.741990824509028</v>
      </c>
      <c r="G185" s="21">
        <f t="shared" si="42"/>
        <v>1.2368097177623614</v>
      </c>
      <c r="H185" s="20">
        <f t="shared" si="43"/>
        <v>14.18501781523427</v>
      </c>
      <c r="I185" s="21">
        <f t="shared" si="50"/>
        <v>1.0479140781053715</v>
      </c>
      <c r="J185" s="20">
        <f t="shared" si="44"/>
        <v>12.305605635283861</v>
      </c>
      <c r="K185" s="21">
        <f t="shared" si="35"/>
        <v>0.9090730482536079</v>
      </c>
      <c r="M185">
        <f t="shared" si="48"/>
        <v>0.2999999999999985</v>
      </c>
      <c r="N185">
        <f t="shared" si="45"/>
        <v>1.5907976603682827</v>
      </c>
      <c r="O185" s="2">
        <f t="shared" si="46"/>
        <v>50.22597247352708</v>
      </c>
      <c r="P185" s="2">
        <f t="shared" si="47"/>
        <v>4.724265125903322</v>
      </c>
      <c r="R185" s="2">
        <f t="shared" si="49"/>
        <v>0.3570714214271417</v>
      </c>
    </row>
    <row r="186" spans="1:18" ht="12.75">
      <c r="A186" s="29">
        <f t="shared" si="36"/>
        <v>0.14499999999999924</v>
      </c>
      <c r="B186" s="25">
        <f t="shared" si="37"/>
        <v>14.499999999999924</v>
      </c>
      <c r="C186" s="24">
        <f t="shared" si="38"/>
        <v>0.07032873193282702</v>
      </c>
      <c r="D186" s="24">
        <f t="shared" si="39"/>
        <v>0.7812981174487225</v>
      </c>
      <c r="E186" s="21">
        <f t="shared" si="40"/>
        <v>0.09001523280573215</v>
      </c>
      <c r="F186" s="20">
        <f t="shared" si="41"/>
        <v>16.365650557926983</v>
      </c>
      <c r="G186" s="21">
        <f t="shared" si="42"/>
        <v>1.1509754509947676</v>
      </c>
      <c r="H186" s="20">
        <f t="shared" si="43"/>
        <v>13.847956497532754</v>
      </c>
      <c r="I186" s="21">
        <f t="shared" si="50"/>
        <v>0.9739092203324312</v>
      </c>
      <c r="J186" s="20">
        <f t="shared" si="44"/>
        <v>12.001624794799923</v>
      </c>
      <c r="K186" s="21">
        <f t="shared" si="35"/>
        <v>0.8440590529518538</v>
      </c>
      <c r="M186">
        <f t="shared" si="48"/>
        <v>0.2899999999999985</v>
      </c>
      <c r="N186">
        <f t="shared" si="45"/>
        <v>1.562596234897445</v>
      </c>
      <c r="O186" s="2">
        <f t="shared" si="46"/>
        <v>49.09695167378095</v>
      </c>
      <c r="P186" s="2">
        <f t="shared" si="47"/>
        <v>4.396402377677779</v>
      </c>
      <c r="R186" s="2">
        <f t="shared" si="49"/>
        <v>0.3521008378291643</v>
      </c>
    </row>
    <row r="187" spans="1:18" ht="12.75">
      <c r="A187" s="29">
        <f t="shared" si="36"/>
        <v>0.13999999999999924</v>
      </c>
      <c r="B187" s="25">
        <f t="shared" si="37"/>
        <v>13.999999999999924</v>
      </c>
      <c r="C187" s="24">
        <f t="shared" si="38"/>
        <v>0.0668331706406043</v>
      </c>
      <c r="D187" s="24">
        <f t="shared" si="39"/>
        <v>0.7669940078618643</v>
      </c>
      <c r="E187" s="21">
        <f t="shared" si="40"/>
        <v>0.08713649644658106</v>
      </c>
      <c r="F187" s="20">
        <f t="shared" si="41"/>
        <v>15.982807757719348</v>
      </c>
      <c r="G187" s="21">
        <f t="shared" si="42"/>
        <v>1.0681817181876314</v>
      </c>
      <c r="H187" s="20">
        <f t="shared" si="43"/>
        <v>13.505578631792407</v>
      </c>
      <c r="I187" s="21">
        <f t="shared" si="50"/>
        <v>0.9026206412986811</v>
      </c>
      <c r="J187" s="20">
        <f t="shared" si="44"/>
        <v>11.693208864600244</v>
      </c>
      <c r="K187" s="21">
        <f t="shared" si="35"/>
        <v>0.781494223384055</v>
      </c>
      <c r="M187">
        <f t="shared" si="48"/>
        <v>0.2799999999999985</v>
      </c>
      <c r="N187">
        <f t="shared" si="45"/>
        <v>1.5339880157237287</v>
      </c>
      <c r="O187" s="2">
        <f t="shared" si="46"/>
        <v>47.94842327315804</v>
      </c>
      <c r="P187" s="2">
        <f t="shared" si="47"/>
        <v>4.080153613678931</v>
      </c>
      <c r="R187" s="2">
        <f t="shared" si="49"/>
        <v>0.3469870314579486</v>
      </c>
    </row>
    <row r="188" spans="1:18" ht="12.75">
      <c r="A188" s="29">
        <f t="shared" si="36"/>
        <v>0.13499999999999923</v>
      </c>
      <c r="B188" s="25">
        <f t="shared" si="37"/>
        <v>13.499999999999924</v>
      </c>
      <c r="C188" s="24">
        <f t="shared" si="38"/>
        <v>0.06338949007948869</v>
      </c>
      <c r="D188" s="24">
        <f t="shared" si="39"/>
        <v>0.7524743761633345</v>
      </c>
      <c r="E188" s="21">
        <f t="shared" si="40"/>
        <v>0.08424139357767202</v>
      </c>
      <c r="F188" s="20">
        <f t="shared" si="41"/>
        <v>15.593221494420163</v>
      </c>
      <c r="G188" s="21">
        <f t="shared" si="42"/>
        <v>0.9884463592278167</v>
      </c>
      <c r="H188" s="20">
        <f t="shared" si="43"/>
        <v>13.1577079563706</v>
      </c>
      <c r="I188" s="21">
        <f t="shared" si="50"/>
        <v>0.8340603979691635</v>
      </c>
      <c r="J188" s="20">
        <f t="shared" si="44"/>
        <v>11.38022463323514</v>
      </c>
      <c r="K188" s="21">
        <f t="shared" si="35"/>
        <v>0.7213866364908117</v>
      </c>
      <c r="M188">
        <f t="shared" si="48"/>
        <v>0.26999999999999846</v>
      </c>
      <c r="N188">
        <f t="shared" si="45"/>
        <v>1.504948752326669</v>
      </c>
      <c r="O188" s="2">
        <f t="shared" si="46"/>
        <v>46.77966448326048</v>
      </c>
      <c r="P188" s="2">
        <f t="shared" si="47"/>
        <v>3.7755869772550623</v>
      </c>
      <c r="R188" s="2">
        <f t="shared" si="49"/>
        <v>0.34172357249683466</v>
      </c>
    </row>
    <row r="189" spans="1:18" ht="12.75">
      <c r="A189" s="29">
        <f t="shared" si="36"/>
        <v>0.12999999999999923</v>
      </c>
      <c r="B189" s="25">
        <f t="shared" si="37"/>
        <v>12.999999999999922</v>
      </c>
      <c r="C189" s="24">
        <f t="shared" si="38"/>
        <v>0.059999221379389886</v>
      </c>
      <c r="D189" s="24">
        <f t="shared" si="39"/>
        <v>0.7377259684532463</v>
      </c>
      <c r="E189" s="21">
        <f t="shared" si="40"/>
        <v>0.08132995711834205</v>
      </c>
      <c r="F189" s="20">
        <f t="shared" si="41"/>
        <v>15.196632483728342</v>
      </c>
      <c r="G189" s="21">
        <f t="shared" si="42"/>
        <v>0.9117861166124444</v>
      </c>
      <c r="H189" s="20">
        <f t="shared" si="43"/>
        <v>12.804155552785847</v>
      </c>
      <c r="I189" s="21">
        <f t="shared" si="50"/>
        <v>0.7682393635877424</v>
      </c>
      <c r="J189" s="20">
        <f t="shared" si="44"/>
        <v>11.062529751385785</v>
      </c>
      <c r="K189" s="21">
        <f t="shared" si="35"/>
        <v>0.6637431715694827</v>
      </c>
      <c r="M189">
        <f t="shared" si="48"/>
        <v>0.25999999999999845</v>
      </c>
      <c r="N189">
        <f t="shared" si="45"/>
        <v>1.4754519369064927</v>
      </c>
      <c r="O189" s="2">
        <f t="shared" si="46"/>
        <v>45.589897451185024</v>
      </c>
      <c r="P189" s="2">
        <f t="shared" si="47"/>
        <v>3.482766420034412</v>
      </c>
      <c r="R189" s="2">
        <f t="shared" si="49"/>
        <v>0.3363034344160038</v>
      </c>
    </row>
    <row r="190" spans="1:18" ht="12.75">
      <c r="A190" s="29">
        <f t="shared" si="36"/>
        <v>0.12499999999999922</v>
      </c>
      <c r="B190" s="25">
        <f t="shared" si="37"/>
        <v>12.499999999999922</v>
      </c>
      <c r="C190" s="24">
        <f t="shared" si="38"/>
        <v>0.0566639692472007</v>
      </c>
      <c r="D190" s="24">
        <f t="shared" si="39"/>
        <v>0.7227342478134132</v>
      </c>
      <c r="E190" s="21">
        <f t="shared" si="40"/>
        <v>0.07840221965215285</v>
      </c>
      <c r="F190" s="20">
        <f t="shared" si="41"/>
        <v>14.792761003939187</v>
      </c>
      <c r="G190" s="21">
        <f t="shared" si="42"/>
        <v>0.8382165546083998</v>
      </c>
      <c r="H190" s="20">
        <f t="shared" si="43"/>
        <v>12.444718474404532</v>
      </c>
      <c r="I190" s="21">
        <f t="shared" si="50"/>
        <v>0.7051671449237288</v>
      </c>
      <c r="J190" s="20">
        <f t="shared" si="44"/>
        <v>10.739971775165893</v>
      </c>
      <c r="K190" s="21">
        <f t="shared" si="35"/>
        <v>0.6085694303838036</v>
      </c>
      <c r="M190">
        <f t="shared" si="48"/>
        <v>0.24999999999999845</v>
      </c>
      <c r="N190">
        <f t="shared" si="45"/>
        <v>1.4454684956268264</v>
      </c>
      <c r="O190" s="2">
        <f t="shared" si="46"/>
        <v>44.37828301181756</v>
      </c>
      <c r="P190" s="2">
        <f t="shared" si="47"/>
        <v>3.201751393137227</v>
      </c>
      <c r="R190" s="2">
        <f t="shared" si="49"/>
        <v>0.33071891388307295</v>
      </c>
    </row>
    <row r="191" spans="1:18" ht="12.75">
      <c r="A191" s="29">
        <f t="shared" si="36"/>
        <v>0.11999999999999922</v>
      </c>
      <c r="B191" s="25">
        <f t="shared" si="37"/>
        <v>11.999999999999922</v>
      </c>
      <c r="C191" s="24">
        <f t="shared" si="38"/>
        <v>0.05338541919436862</v>
      </c>
      <c r="D191" s="24">
        <f t="shared" si="39"/>
        <v>0.7074832117793405</v>
      </c>
      <c r="E191" s="21">
        <f t="shared" si="40"/>
        <v>0.07545821343251774</v>
      </c>
      <c r="F191" s="20">
        <f t="shared" si="41"/>
        <v>14.38130448886065</v>
      </c>
      <c r="G191" s="21">
        <f t="shared" si="42"/>
        <v>0.767751968699681</v>
      </c>
      <c r="H191" s="20">
        <f t="shared" si="43"/>
        <v>12.079178168655767</v>
      </c>
      <c r="I191" s="21">
        <f t="shared" si="50"/>
        <v>0.644851990057154</v>
      </c>
      <c r="J191" s="20">
        <f t="shared" si="44"/>
        <v>10.41238706874625</v>
      </c>
      <c r="K191" s="21">
        <f t="shared" si="35"/>
        <v>0.5558696484790417</v>
      </c>
      <c r="M191">
        <f t="shared" si="48"/>
        <v>0.23999999999999844</v>
      </c>
      <c r="N191">
        <f t="shared" si="45"/>
        <v>1.414966423558681</v>
      </c>
      <c r="O191" s="2">
        <f t="shared" si="46"/>
        <v>43.14391346658194</v>
      </c>
      <c r="P191" s="2">
        <f t="shared" si="47"/>
        <v>2.93259650129012</v>
      </c>
      <c r="R191" s="2">
        <f t="shared" si="49"/>
        <v>0.3249615361854375</v>
      </c>
    </row>
    <row r="192" spans="1:18" ht="12.75">
      <c r="A192" s="29">
        <f t="shared" si="36"/>
        <v>0.11499999999999921</v>
      </c>
      <c r="B192" s="25">
        <f t="shared" si="37"/>
        <v>11.499999999999922</v>
      </c>
      <c r="C192" s="24">
        <f t="shared" si="38"/>
        <v>0.050165345796269314</v>
      </c>
      <c r="D192" s="24">
        <f t="shared" si="39"/>
        <v>0.6919551751263143</v>
      </c>
      <c r="E192" s="21">
        <f t="shared" si="40"/>
        <v>0.07249797038820005</v>
      </c>
      <c r="F192" s="20">
        <f t="shared" si="41"/>
        <v>13.961934730716392</v>
      </c>
      <c r="G192" s="21">
        <f t="shared" si="42"/>
        <v>0.70040528375133</v>
      </c>
      <c r="H192" s="20">
        <f t="shared" si="43"/>
        <v>11.707298652216522</v>
      </c>
      <c r="I192" s="21">
        <f t="shared" si="50"/>
        <v>0.5873006852286395</v>
      </c>
      <c r="J192" s="20">
        <f t="shared" si="44"/>
        <v>10.079599539155025</v>
      </c>
      <c r="K192" s="21">
        <f t="shared" si="35"/>
        <v>0.5056465963696286</v>
      </c>
      <c r="M192">
        <f t="shared" si="48"/>
        <v>0.22999999999999843</v>
      </c>
      <c r="N192">
        <f t="shared" si="45"/>
        <v>1.3839103502526287</v>
      </c>
      <c r="O192" s="2">
        <f t="shared" si="46"/>
        <v>41.88580419214917</v>
      </c>
      <c r="P192" s="2">
        <f t="shared" si="47"/>
        <v>2.6753511138409376</v>
      </c>
      <c r="R192" s="2">
        <f t="shared" si="49"/>
        <v>0.31902194281898444</v>
      </c>
    </row>
    <row r="193" spans="1:18" ht="12.75">
      <c r="A193" s="29">
        <f t="shared" si="36"/>
        <v>0.10999999999999921</v>
      </c>
      <c r="B193" s="25">
        <f t="shared" si="37"/>
        <v>10.999999999999922</v>
      </c>
      <c r="C193" s="24">
        <f t="shared" si="38"/>
        <v>0.04700562218230114</v>
      </c>
      <c r="D193" s="24">
        <f t="shared" si="39"/>
        <v>0.6761305095606589</v>
      </c>
      <c r="E193" s="21">
        <f t="shared" si="40"/>
        <v>0.06952152212868608</v>
      </c>
      <c r="F193" s="20">
        <f t="shared" si="41"/>
        <v>13.534294611015088</v>
      </c>
      <c r="G193" s="21">
        <f t="shared" si="42"/>
        <v>0.6361879389893297</v>
      </c>
      <c r="H193" s="20">
        <f t="shared" si="43"/>
        <v>11.328824388600282</v>
      </c>
      <c r="I193" s="21">
        <f t="shared" si="50"/>
        <v>0.5325184389801836</v>
      </c>
      <c r="J193" s="20">
        <f t="shared" si="44"/>
        <v>9.741419169498295</v>
      </c>
      <c r="K193" s="21">
        <f t="shared" si="35"/>
        <v>0.45790146900086265</v>
      </c>
      <c r="M193">
        <f t="shared" si="48"/>
        <v>0.21999999999999842</v>
      </c>
      <c r="N193">
        <f t="shared" si="45"/>
        <v>1.3522610191213178</v>
      </c>
      <c r="O193" s="2">
        <f t="shared" si="46"/>
        <v>40.60288383304526</v>
      </c>
      <c r="P193" s="2">
        <f t="shared" si="47"/>
        <v>2.4300589254143268</v>
      </c>
      <c r="R193" s="2">
        <f t="shared" si="49"/>
        <v>0.31288975694323934</v>
      </c>
    </row>
    <row r="194" spans="1:18" ht="12.75">
      <c r="A194" s="29">
        <f t="shared" si="36"/>
        <v>0.1049999999999992</v>
      </c>
      <c r="B194" s="25">
        <f t="shared" si="37"/>
        <v>10.49999999999992</v>
      </c>
      <c r="C194" s="24">
        <f t="shared" si="38"/>
        <v>0.04390823100471637</v>
      </c>
      <c r="D194" s="24">
        <f t="shared" si="39"/>
        <v>0.6599873293874957</v>
      </c>
      <c r="E194" s="21">
        <f t="shared" si="40"/>
        <v>0.06652889994943631</v>
      </c>
      <c r="F194" s="20">
        <f t="shared" si="41"/>
        <v>13.097994255761657</v>
      </c>
      <c r="G194" s="21">
        <f t="shared" si="42"/>
        <v>0.5751097574804309</v>
      </c>
      <c r="H194" s="20">
        <f t="shared" si="43"/>
        <v>10.943477804550302</v>
      </c>
      <c r="I194" s="21">
        <f t="shared" si="50"/>
        <v>0.480508751437181</v>
      </c>
      <c r="J194" s="20">
        <f t="shared" si="44"/>
        <v>9.397640308262503</v>
      </c>
      <c r="K194" s="21">
        <f t="shared" si="35"/>
        <v>0.41263376155442394</v>
      </c>
      <c r="M194">
        <f t="shared" si="48"/>
        <v>0.2099999999999984</v>
      </c>
      <c r="N194">
        <f t="shared" si="45"/>
        <v>1.3199746587749914</v>
      </c>
      <c r="O194" s="2">
        <f t="shared" si="46"/>
        <v>39.293982767284966</v>
      </c>
      <c r="P194" s="2">
        <f t="shared" si="47"/>
        <v>2.196757457361401</v>
      </c>
      <c r="R194" s="2">
        <f t="shared" si="49"/>
        <v>0.30655342111938555</v>
      </c>
    </row>
    <row r="195" spans="1:18" ht="12.75">
      <c r="A195" s="29">
        <f t="shared" si="36"/>
        <v>0.0999999999999992</v>
      </c>
      <c r="B195" s="25">
        <f t="shared" si="37"/>
        <v>9.99999999999992</v>
      </c>
      <c r="C195" s="24">
        <f t="shared" si="38"/>
        <v>0.0408752771983206</v>
      </c>
      <c r="D195" s="24">
        <f t="shared" si="39"/>
        <v>0.6435011087932816</v>
      </c>
      <c r="E195" s="21">
        <f t="shared" si="40"/>
        <v>0.06352013483701918</v>
      </c>
      <c r="F195" s="20">
        <f t="shared" si="41"/>
        <v>12.652606482830217</v>
      </c>
      <c r="G195" s="21">
        <f t="shared" si="42"/>
        <v>0.5171787972669534</v>
      </c>
      <c r="H195" s="20">
        <f t="shared" si="43"/>
        <v>10.550956364487414</v>
      </c>
      <c r="I195" s="21">
        <f t="shared" si="50"/>
        <v>0.43127326610580796</v>
      </c>
      <c r="J195" s="20">
        <f t="shared" si="44"/>
        <v>9.04803966109405</v>
      </c>
      <c r="K195" s="21">
        <f t="shared" si="35"/>
        <v>0.36984112924861806</v>
      </c>
      <c r="M195">
        <f t="shared" si="48"/>
        <v>0.1999999999999984</v>
      </c>
      <c r="N195">
        <f t="shared" si="45"/>
        <v>1.2870022175865632</v>
      </c>
      <c r="O195" s="2">
        <f t="shared" si="46"/>
        <v>37.957819448490646</v>
      </c>
      <c r="P195" s="2">
        <f t="shared" si="47"/>
        <v>1.975477489136564</v>
      </c>
      <c r="R195" s="2">
        <f t="shared" si="49"/>
        <v>0.2999999999999989</v>
      </c>
    </row>
    <row r="196" spans="1:18" ht="12.75">
      <c r="A196" s="29">
        <f t="shared" si="36"/>
        <v>0.0949999999999992</v>
      </c>
      <c r="B196" s="25">
        <f t="shared" si="37"/>
        <v>9.49999999999992</v>
      </c>
      <c r="C196" s="24">
        <f t="shared" si="38"/>
        <v>0.03790900292787912</v>
      </c>
      <c r="D196" s="24">
        <f t="shared" si="39"/>
        <v>0.6266442116407379</v>
      </c>
      <c r="E196" s="21">
        <f t="shared" si="40"/>
        <v>0.06049525747412915</v>
      </c>
      <c r="F196" s="20">
        <f t="shared" si="41"/>
        <v>12.197661371123225</v>
      </c>
      <c r="G196" s="21">
        <f t="shared" si="42"/>
        <v>0.46240118063118835</v>
      </c>
      <c r="H196" s="20">
        <f t="shared" si="43"/>
        <v>10.150929099423987</v>
      </c>
      <c r="I196" s="21">
        <f t="shared" si="50"/>
        <v>0.3848116009507573</v>
      </c>
      <c r="J196" s="20">
        <f t="shared" si="44"/>
        <v>8.692373916487801</v>
      </c>
      <c r="K196" s="21">
        <f t="shared" si="35"/>
        <v>0.3295192282503561</v>
      </c>
      <c r="M196">
        <f t="shared" si="48"/>
        <v>0.1899999999999984</v>
      </c>
      <c r="N196">
        <f t="shared" si="45"/>
        <v>1.2532884232814758</v>
      </c>
      <c r="O196" s="2">
        <f t="shared" si="46"/>
        <v>36.59298411336967</v>
      </c>
      <c r="P196" s="2">
        <f t="shared" si="47"/>
        <v>1.7662424061355677</v>
      </c>
      <c r="R196" s="2">
        <f t="shared" si="49"/>
        <v>0.2932149382279139</v>
      </c>
    </row>
    <row r="197" spans="1:18" ht="12.75">
      <c r="A197" s="29">
        <f t="shared" si="36"/>
        <v>0.08999999999999919</v>
      </c>
      <c r="B197" s="25">
        <f t="shared" si="37"/>
        <v>8.999999999999918</v>
      </c>
      <c r="C197" s="24">
        <f t="shared" si="38"/>
        <v>0.03501180523341395</v>
      </c>
      <c r="D197" s="24">
        <f t="shared" si="39"/>
        <v>0.609385308030792</v>
      </c>
      <c r="E197" s="21">
        <f t="shared" si="40"/>
        <v>0.05745429824449396</v>
      </c>
      <c r="F197" s="20">
        <f t="shared" si="41"/>
        <v>11.732639729392403</v>
      </c>
      <c r="G197" s="21">
        <f t="shared" si="42"/>
        <v>0.4107808970793013</v>
      </c>
      <c r="H197" s="20">
        <f t="shared" si="43"/>
        <v>9.74303245595485</v>
      </c>
      <c r="I197" s="21">
        <f t="shared" si="50"/>
        <v>0.34112115473072196</v>
      </c>
      <c r="J197" s="20">
        <f t="shared" si="44"/>
        <v>8.33037691669017</v>
      </c>
      <c r="K197" s="21">
        <f t="shared" si="35"/>
        <v>0.29166153412808365</v>
      </c>
      <c r="M197">
        <f t="shared" si="48"/>
        <v>0.17999999999999838</v>
      </c>
      <c r="N197">
        <f t="shared" si="45"/>
        <v>1.218770616061584</v>
      </c>
      <c r="O197" s="2">
        <f t="shared" si="46"/>
        <v>35.19791918817721</v>
      </c>
      <c r="P197" s="2">
        <f t="shared" si="47"/>
        <v>1.569067447149454</v>
      </c>
      <c r="R197" s="2">
        <f t="shared" si="49"/>
        <v>0.2861817604250825</v>
      </c>
    </row>
    <row r="198" spans="1:18" ht="12.75">
      <c r="A198" s="29">
        <f t="shared" si="36"/>
        <v>0.08499999999999919</v>
      </c>
      <c r="B198" s="25">
        <f t="shared" si="37"/>
        <v>8.499999999999918</v>
      </c>
      <c r="C198" s="24">
        <f t="shared" si="38"/>
        <v>0.0321862570373455</v>
      </c>
      <c r="D198" s="24">
        <f t="shared" si="39"/>
        <v>0.591688642426541</v>
      </c>
      <c r="E198" s="21">
        <f t="shared" si="40"/>
        <v>0.054397287237673266</v>
      </c>
      <c r="F198" s="20">
        <f t="shared" si="41"/>
        <v>11.25696517148613</v>
      </c>
      <c r="G198" s="21">
        <f t="shared" si="42"/>
        <v>0.3623195744698986</v>
      </c>
      <c r="H198" s="20">
        <f t="shared" si="43"/>
        <v>9.326865288810849</v>
      </c>
      <c r="I198" s="21">
        <f t="shared" si="50"/>
        <v>0.3001968835383616</v>
      </c>
      <c r="J198" s="20">
        <f t="shared" si="44"/>
        <v>7.961756257671189</v>
      </c>
      <c r="K198" s="21">
        <f t="shared" si="35"/>
        <v>0.25625913337809886</v>
      </c>
      <c r="M198">
        <f t="shared" si="48"/>
        <v>0.16999999999999837</v>
      </c>
      <c r="N198">
        <f t="shared" si="45"/>
        <v>1.183377284853082</v>
      </c>
      <c r="O198" s="2">
        <f t="shared" si="46"/>
        <v>33.77089551445839</v>
      </c>
      <c r="P198" s="2">
        <f t="shared" si="47"/>
        <v>1.3839588301400747</v>
      </c>
      <c r="R198" s="2">
        <f t="shared" si="49"/>
        <v>0.2788816953476856</v>
      </c>
    </row>
    <row r="199" spans="1:18" ht="12.75">
      <c r="A199" s="29">
        <f t="shared" si="36"/>
        <v>0.07999999999999918</v>
      </c>
      <c r="B199" s="25">
        <f t="shared" si="37"/>
        <v>7.999999999999918</v>
      </c>
      <c r="C199" s="24">
        <f t="shared" si="38"/>
        <v>0.02943513238926923</v>
      </c>
      <c r="D199" s="24">
        <f t="shared" si="39"/>
        <v>0.5735131044230937</v>
      </c>
      <c r="E199" s="21">
        <f t="shared" si="40"/>
        <v>0.05132425425375157</v>
      </c>
      <c r="F199" s="20">
        <f t="shared" si="41"/>
        <v>10.769994405543159</v>
      </c>
      <c r="G199" s="21">
        <f t="shared" si="42"/>
        <v>0.31701621115885187</v>
      </c>
      <c r="H199" s="20">
        <f t="shared" si="43"/>
        <v>8.901982761954839</v>
      </c>
      <c r="I199" s="21">
        <f t="shared" si="50"/>
        <v>0.26203104112513326</v>
      </c>
      <c r="J199" s="20">
        <f t="shared" si="44"/>
        <v>7.5861891640006</v>
      </c>
      <c r="K199" s="21">
        <f t="shared" si="35"/>
        <v>0.22330048237239733</v>
      </c>
      <c r="M199">
        <f t="shared" si="48"/>
        <v>0.15999999999999837</v>
      </c>
      <c r="N199">
        <f t="shared" si="45"/>
        <v>1.1470262088461873</v>
      </c>
      <c r="O199" s="2">
        <f t="shared" si="46"/>
        <v>32.309983216629476</v>
      </c>
      <c r="P199" s="2">
        <f t="shared" si="47"/>
        <v>1.2109127291086883</v>
      </c>
      <c r="R199" s="2">
        <f t="shared" si="49"/>
        <v>0.27129319932500945</v>
      </c>
    </row>
    <row r="200" spans="1:18" ht="12.75">
      <c r="A200" s="29">
        <f t="shared" si="36"/>
        <v>0.07499999999999918</v>
      </c>
      <c r="B200" s="25">
        <f t="shared" si="37"/>
        <v>7.499999999999918</v>
      </c>
      <c r="C200" s="24">
        <f t="shared" si="38"/>
        <v>0.02676143712095709</v>
      </c>
      <c r="D200" s="24">
        <f t="shared" si="39"/>
        <v>0.5548110329800684</v>
      </c>
      <c r="E200" s="21">
        <f t="shared" si="40"/>
        <v>0.04823522880792909</v>
      </c>
      <c r="F200" s="20">
        <f t="shared" si="41"/>
        <v>10.271005203743226</v>
      </c>
      <c r="G200" s="21">
        <f t="shared" si="42"/>
        <v>0.2748668599289974</v>
      </c>
      <c r="H200" s="20">
        <f t="shared" si="43"/>
        <v>8.46788884054894</v>
      </c>
      <c r="I200" s="21">
        <f t="shared" si="50"/>
        <v>0.22661287475360467</v>
      </c>
      <c r="J200" s="20">
        <f t="shared" si="44"/>
        <v>7.2033174309058605</v>
      </c>
      <c r="K200" s="21">
        <f t="shared" si="35"/>
        <v>0.19277112648948136</v>
      </c>
      <c r="M200">
        <f t="shared" si="48"/>
        <v>0.14999999999999836</v>
      </c>
      <c r="N200">
        <f t="shared" si="45"/>
        <v>1.1096220659601368</v>
      </c>
      <c r="O200" s="2">
        <f t="shared" si="46"/>
        <v>30.813015611229677</v>
      </c>
      <c r="P200" s="2">
        <f t="shared" si="47"/>
        <v>1.0499140667963411</v>
      </c>
      <c r="R200" s="2">
        <f t="shared" si="49"/>
        <v>0.2633913438213172</v>
      </c>
    </row>
    <row r="201" spans="1:18" ht="12.75">
      <c r="A201" s="29">
        <f t="shared" si="36"/>
        <v>0.06999999999999917</v>
      </c>
      <c r="B201" s="25">
        <f t="shared" si="37"/>
        <v>6.999999999999917</v>
      </c>
      <c r="C201" s="24">
        <f t="shared" si="38"/>
        <v>0.024168446507908073</v>
      </c>
      <c r="D201" s="24">
        <f t="shared" si="39"/>
        <v>0.5355266543143844</v>
      </c>
      <c r="E201" s="21">
        <f t="shared" si="40"/>
        <v>0.04513024013501264</v>
      </c>
      <c r="F201" s="20">
        <f t="shared" si="41"/>
        <v>9.759181315301824</v>
      </c>
      <c r="G201" s="21">
        <f t="shared" si="42"/>
        <v>0.23586425157984808</v>
      </c>
      <c r="H201" s="20">
        <f t="shared" si="43"/>
        <v>8.024026937128093</v>
      </c>
      <c r="I201" s="21">
        <f t="shared" si="50"/>
        <v>0.19392826580799377</v>
      </c>
      <c r="J201" s="20">
        <f t="shared" si="44"/>
        <v>6.812741148907662</v>
      </c>
      <c r="K201" s="21">
        <f t="shared" si="35"/>
        <v>0.164653370029599</v>
      </c>
      <c r="M201">
        <f t="shared" si="48"/>
        <v>0.13999999999999835</v>
      </c>
      <c r="N201">
        <f t="shared" si="45"/>
        <v>1.0710533086287688</v>
      </c>
      <c r="O201" s="2">
        <f t="shared" si="46"/>
        <v>29.27754394590547</v>
      </c>
      <c r="P201" s="2">
        <f t="shared" si="47"/>
        <v>0.9009350769024769</v>
      </c>
      <c r="R201" s="2">
        <f t="shared" si="49"/>
        <v>0.25514701644346</v>
      </c>
    </row>
    <row r="202" spans="1:18" ht="12.75">
      <c r="A202" s="29">
        <f t="shared" si="36"/>
        <v>0.06499999999999917</v>
      </c>
      <c r="B202" s="25">
        <f t="shared" si="37"/>
        <v>6.4999999999999165</v>
      </c>
      <c r="C202" s="24">
        <f t="shared" si="38"/>
        <v>0.02165975215161907</v>
      </c>
      <c r="D202" s="24">
        <f t="shared" si="39"/>
        <v>0.5155940062460871</v>
      </c>
      <c r="E202" s="21">
        <f t="shared" si="40"/>
        <v>0.04200931719380989</v>
      </c>
      <c r="F202" s="20">
        <f t="shared" si="41"/>
        <v>9.233593283905055</v>
      </c>
      <c r="G202" s="21">
        <f t="shared" si="42"/>
        <v>0.1999973419982379</v>
      </c>
      <c r="H202" s="20">
        <f t="shared" si="43"/>
        <v>7.569768100328589</v>
      </c>
      <c r="I202" s="21">
        <f t="shared" si="50"/>
        <v>0.16395930089834954</v>
      </c>
      <c r="J202" s="20">
        <f t="shared" si="44"/>
        <v>6.414010813706627</v>
      </c>
      <c r="K202" s="21">
        <f t="shared" si="35"/>
        <v>0.13892588452269009</v>
      </c>
      <c r="M202">
        <f t="shared" si="48"/>
        <v>0.12999999999999834</v>
      </c>
      <c r="N202">
        <f t="shared" si="45"/>
        <v>1.0311880124921742</v>
      </c>
      <c r="O202" s="2">
        <f t="shared" si="46"/>
        <v>27.70077985171516</v>
      </c>
      <c r="P202" s="2">
        <f t="shared" si="47"/>
        <v>0.7639335740222372</v>
      </c>
      <c r="R202" s="2">
        <f t="shared" si="49"/>
        <v>0.24652586071241953</v>
      </c>
    </row>
    <row r="203" spans="1:18" ht="12.75">
      <c r="A203" s="29">
        <f t="shared" si="36"/>
        <v>0.05999999999999917</v>
      </c>
      <c r="B203" s="25">
        <f t="shared" si="37"/>
        <v>5.999999999999917</v>
      </c>
      <c r="C203" s="24">
        <f t="shared" si="38"/>
        <v>0.019239321219289812</v>
      </c>
      <c r="D203" s="24">
        <f t="shared" si="39"/>
        <v>0.49493412634089196</v>
      </c>
      <c r="E203" s="21">
        <f t="shared" si="40"/>
        <v>0.038872488671428757</v>
      </c>
      <c r="F203" s="20">
        <f t="shared" si="41"/>
        <v>8.69317367416797</v>
      </c>
      <c r="G203" s="21">
        <f t="shared" si="42"/>
        <v>0.1672507607323914</v>
      </c>
      <c r="H203" s="20">
        <f t="shared" si="43"/>
        <v>7.104395870966774</v>
      </c>
      <c r="I203" s="21">
        <f t="shared" si="50"/>
        <v>0.13668375423052598</v>
      </c>
      <c r="J203" s="20">
        <f t="shared" si="44"/>
        <v>6.0066172547391155</v>
      </c>
      <c r="K203" s="21">
        <f t="shared" si="35"/>
        <v>0.11556323880525458</v>
      </c>
      <c r="M203">
        <f t="shared" si="48"/>
        <v>0.11999999999999834</v>
      </c>
      <c r="N203">
        <f t="shared" si="45"/>
        <v>0.9898682526817839</v>
      </c>
      <c r="O203" s="2">
        <f t="shared" si="46"/>
        <v>26.079521022503904</v>
      </c>
      <c r="P203" s="2">
        <f t="shared" si="47"/>
        <v>0.6388508473545589</v>
      </c>
      <c r="R203" s="2">
        <f t="shared" si="49"/>
        <v>0.23748684174075677</v>
      </c>
    </row>
    <row r="204" spans="1:18" ht="12.75">
      <c r="A204" s="29">
        <f t="shared" si="36"/>
        <v>0.054999999999999175</v>
      </c>
      <c r="B204" s="25">
        <f t="shared" si="37"/>
        <v>5.499999999999917</v>
      </c>
      <c r="C204" s="24">
        <f t="shared" si="38"/>
        <v>0.016911572592931995</v>
      </c>
      <c r="D204" s="24">
        <f t="shared" si="39"/>
        <v>0.47345115727206255</v>
      </c>
      <c r="E204" s="21">
        <f t="shared" si="40"/>
        <v>0.03571978298748561</v>
      </c>
      <c r="F204" s="20">
        <f t="shared" si="41"/>
        <v>8.13668450095916</v>
      </c>
      <c r="G204" s="21">
        <f t="shared" si="42"/>
        <v>0.13760413060375545</v>
      </c>
      <c r="H204" s="20">
        <f t="shared" si="43"/>
        <v>6.627086522380681</v>
      </c>
      <c r="I204" s="21">
        <f t="shared" si="50"/>
        <v>0.11207445480288214</v>
      </c>
      <c r="J204" s="20">
        <f t="shared" si="44"/>
        <v>5.589978554697562</v>
      </c>
      <c r="K204" s="21">
        <f t="shared" si="35"/>
        <v>0.0945353281207009</v>
      </c>
      <c r="M204">
        <f t="shared" si="48"/>
        <v>0.10999999999999835</v>
      </c>
      <c r="N204">
        <f t="shared" si="45"/>
        <v>0.9469023145441251</v>
      </c>
      <c r="O204" s="2">
        <f t="shared" si="46"/>
        <v>24.410053502877478</v>
      </c>
      <c r="P204" s="2">
        <f t="shared" si="47"/>
        <v>0.5256090618108104</v>
      </c>
      <c r="R204" s="2">
        <f t="shared" si="49"/>
        <v>0.22798026230355833</v>
      </c>
    </row>
    <row r="205" spans="1:18" ht="12.75">
      <c r="A205" s="29">
        <f t="shared" si="36"/>
        <v>0.04999999999999918</v>
      </c>
      <c r="B205" s="25">
        <f t="shared" si="37"/>
        <v>4.999999999999917</v>
      </c>
      <c r="C205" s="24">
        <f t="shared" si="38"/>
        <v>0.014681476719400066</v>
      </c>
      <c r="D205" s="24">
        <f t="shared" si="39"/>
        <v>0.45102681179625836</v>
      </c>
      <c r="E205" s="21">
        <f t="shared" si="40"/>
        <v>0.03255122829822389</v>
      </c>
      <c r="F205" s="20">
        <f t="shared" si="41"/>
        <v>7.562673513824709</v>
      </c>
      <c r="G205" s="21">
        <f t="shared" si="42"/>
        <v>0.11103121512964097</v>
      </c>
      <c r="H205" s="20">
        <f t="shared" si="43"/>
        <v>6.136882750695131</v>
      </c>
      <c r="I205" s="21">
        <f t="shared" si="50"/>
        <v>0.0900985012340184</v>
      </c>
      <c r="J205" s="20">
        <f t="shared" si="44"/>
        <v>5.163422716728657</v>
      </c>
      <c r="K205" s="21">
        <f t="shared" si="35"/>
        <v>0.07580667040807322</v>
      </c>
      <c r="M205">
        <f t="shared" si="48"/>
        <v>0.09999999999999835</v>
      </c>
      <c r="N205">
        <f t="shared" si="45"/>
        <v>0.9020536235925167</v>
      </c>
      <c r="O205" s="2">
        <f t="shared" si="46"/>
        <v>22.688020541474128</v>
      </c>
      <c r="P205" s="2">
        <f t="shared" si="47"/>
        <v>0.4241080014091679</v>
      </c>
      <c r="R205" s="2">
        <f t="shared" si="49"/>
        <v>0.21794494717703183</v>
      </c>
    </row>
    <row r="206" spans="1:18" ht="12.75">
      <c r="A206" s="29">
        <f t="shared" si="36"/>
        <v>0.04499999999999918</v>
      </c>
      <c r="B206" s="25">
        <f t="shared" si="37"/>
        <v>4.499999999999918</v>
      </c>
      <c r="C206" s="24">
        <f t="shared" si="38"/>
        <v>0.012554689626810195</v>
      </c>
      <c r="D206" s="24">
        <f t="shared" si="39"/>
        <v>0.4275122649448655</v>
      </c>
      <c r="E206" s="21">
        <f t="shared" si="40"/>
        <v>0.02936685250054597</v>
      </c>
      <c r="F206" s="20">
        <f t="shared" si="41"/>
        <v>6.969414087013568</v>
      </c>
      <c r="G206" s="21">
        <f t="shared" si="42"/>
        <v>0.08749883074317409</v>
      </c>
      <c r="H206" s="20">
        <f t="shared" si="43"/>
        <v>5.6326578025114875</v>
      </c>
      <c r="I206" s="21">
        <f t="shared" si="50"/>
        <v>0.07071627048456249</v>
      </c>
      <c r="J206" s="20">
        <f t="shared" si="44"/>
        <v>4.726164150301104</v>
      </c>
      <c r="K206" s="21">
        <f t="shared" si="35"/>
        <v>0.05933552403238749</v>
      </c>
      <c r="M206">
        <f t="shared" si="48"/>
        <v>0.08999999999999836</v>
      </c>
      <c r="N206">
        <f t="shared" si="45"/>
        <v>0.855024529889731</v>
      </c>
      <c r="O206" s="2">
        <f t="shared" si="46"/>
        <v>20.908242261040705</v>
      </c>
      <c r="P206" s="2">
        <f t="shared" si="47"/>
        <v>0.33422091426089406</v>
      </c>
      <c r="R206" s="2">
        <f t="shared" si="49"/>
        <v>0.20730412441627694</v>
      </c>
    </row>
    <row r="207" spans="1:18" ht="12.75">
      <c r="A207" s="29">
        <f t="shared" si="36"/>
        <v>0.03999999999999918</v>
      </c>
      <c r="B207" s="25">
        <f t="shared" si="37"/>
        <v>3.9999999999999183</v>
      </c>
      <c r="C207" s="24">
        <f t="shared" si="38"/>
        <v>0.010537737860744134</v>
      </c>
      <c r="D207" s="24">
        <f t="shared" si="39"/>
        <v>0.40271584158065754</v>
      </c>
      <c r="E207" s="21">
        <f t="shared" si="40"/>
        <v>0.026166683235960046</v>
      </c>
      <c r="F207" s="20">
        <f t="shared" si="41"/>
        <v>6.354820159014782</v>
      </c>
      <c r="G207" s="21">
        <f t="shared" si="42"/>
        <v>0.06696542898787013</v>
      </c>
      <c r="H207" s="20">
        <f t="shared" si="43"/>
        <v>5.11306516500486</v>
      </c>
      <c r="I207" s="21">
        <f aca="true" t="shared" si="51" ref="I207:I214">H207*$C207</f>
        <v>0.05388014037372367</v>
      </c>
      <c r="J207" s="20">
        <f t="shared" si="44"/>
        <v>4.277270866199703</v>
      </c>
      <c r="K207" s="21">
        <f aca="true" t="shared" si="52" ref="K207:K214">J207*$C207</f>
        <v>0.04507275914741046</v>
      </c>
      <c r="M207">
        <f t="shared" si="48"/>
        <v>0.07999999999999836</v>
      </c>
      <c r="N207">
        <f t="shared" si="45"/>
        <v>0.8054316831613151</v>
      </c>
      <c r="O207" s="2">
        <f t="shared" si="46"/>
        <v>19.064460477044346</v>
      </c>
      <c r="P207" s="2">
        <f t="shared" si="47"/>
        <v>0.2557890969525319</v>
      </c>
      <c r="R207" s="2">
        <f t="shared" si="49"/>
        <v>0.1959591794226524</v>
      </c>
    </row>
    <row r="208" spans="1:18" ht="12.75">
      <c r="A208" s="29">
        <f aca="true" t="shared" si="53" ref="A208:A215">M208*$D$3</f>
        <v>0.034999999999999185</v>
      </c>
      <c r="B208" s="25">
        <f aca="true" t="shared" si="54" ref="B208:B215">A208/(2*$D$3)*100</f>
        <v>3.4999999999999183</v>
      </c>
      <c r="C208" s="24">
        <f aca="true" t="shared" si="55" ref="C208:C215">(N208-SIN(N208))/2*$D$3^2</f>
        <v>0.008638282414307419</v>
      </c>
      <c r="D208" s="24">
        <f aca="true" t="shared" si="56" ref="D208:D215">N208*$D$3</f>
        <v>0.3763834823177239</v>
      </c>
      <c r="E208" s="21">
        <f aca="true" t="shared" si="57" ref="E208:E214">C208/D208</f>
        <v>0.022950747894445105</v>
      </c>
      <c r="F208" s="20">
        <f aca="true" t="shared" si="58" ref="F208:F214">(100/(1+$D$4/SQRT($E208)))*SQRT($E208)</f>
        <v>5.716321614577577</v>
      </c>
      <c r="G208" s="21">
        <f aca="true" t="shared" si="59" ref="G208:G214">F208*$C208</f>
        <v>0.049379200477730874</v>
      </c>
      <c r="H208" s="20">
        <f aca="true" t="shared" si="60" ref="H208:H214">(100/(1+$E$4/SQRT($E208)))*SQRT($E208)</f>
        <v>4.57646555810127</v>
      </c>
      <c r="I208" s="21">
        <f t="shared" si="51"/>
        <v>0.03953280195022978</v>
      </c>
      <c r="J208" s="20">
        <f aca="true" t="shared" si="61" ref="J208:J214">(100/(1+$F$4/SQRT($E208)))*SQRT($E208)</f>
        <v>3.8156171329385775</v>
      </c>
      <c r="K208" s="21">
        <f t="shared" si="52"/>
        <v>0.032960378379193404</v>
      </c>
      <c r="M208">
        <f t="shared" si="48"/>
        <v>0.06999999999999837</v>
      </c>
      <c r="N208">
        <f aca="true" t="shared" si="62" ref="N208:N215">2*ACOS(1-M208)</f>
        <v>0.7527669646354478</v>
      </c>
      <c r="O208" s="2">
        <f aca="true" t="shared" si="63" ref="O208:O215">F208/$F$15*100</f>
        <v>17.14896484373273</v>
      </c>
      <c r="P208" s="2">
        <f aca="true" t="shared" si="64" ref="P208:P215">G208/$G$15*100</f>
        <v>0.18861465220695714</v>
      </c>
      <c r="R208" s="2">
        <f t="shared" si="49"/>
        <v>0.18377975949488903</v>
      </c>
    </row>
    <row r="209" spans="1:18" ht="12.75">
      <c r="A209" s="29">
        <f t="shared" si="53"/>
        <v>0.029999999999999184</v>
      </c>
      <c r="B209" s="25">
        <f t="shared" si="54"/>
        <v>2.9999999999999183</v>
      </c>
      <c r="C209" s="24">
        <f t="shared" si="55"/>
        <v>0.006865511404849631</v>
      </c>
      <c r="D209" s="24">
        <f t="shared" si="56"/>
        <v>0.34816602127295604</v>
      </c>
      <c r="E209" s="21">
        <f t="shared" si="57"/>
        <v>0.01971907361823568</v>
      </c>
      <c r="F209" s="20">
        <f t="shared" si="58"/>
        <v>5.050673717577704</v>
      </c>
      <c r="G209" s="21">
        <f t="shared" si="59"/>
        <v>0.03467545801020401</v>
      </c>
      <c r="H209" s="20">
        <f t="shared" si="60"/>
        <v>4.020816422079679</v>
      </c>
      <c r="I209" s="21">
        <f t="shared" si="51"/>
        <v>0.02760496100259472</v>
      </c>
      <c r="J209" s="20">
        <f t="shared" si="61"/>
        <v>3.3398122273420157</v>
      </c>
      <c r="K209" s="21">
        <f t="shared" si="52"/>
        <v>0.022929518936872856</v>
      </c>
      <c r="M209">
        <f aca="true" t="shared" si="65" ref="M209:M214">M208-0.01</f>
        <v>0.05999999999999837</v>
      </c>
      <c r="N209">
        <f t="shared" si="62"/>
        <v>0.6963320425459121</v>
      </c>
      <c r="O209" s="2">
        <f t="shared" si="63"/>
        <v>15.152021152733111</v>
      </c>
      <c r="P209" s="2">
        <f t="shared" si="64"/>
        <v>0.1324504931111862</v>
      </c>
      <c r="R209" s="2">
        <f aca="true" t="shared" si="66" ref="R209:R215">$D$3*SIN(N209/2)</f>
        <v>0.17058722109231753</v>
      </c>
    </row>
    <row r="210" spans="1:18" ht="12.75">
      <c r="A210" s="29">
        <f t="shared" si="53"/>
        <v>0.024999999999999183</v>
      </c>
      <c r="B210" s="25">
        <f t="shared" si="54"/>
        <v>2.4999999999999183</v>
      </c>
      <c r="C210" s="24">
        <f t="shared" si="55"/>
        <v>0.0052307560918991025</v>
      </c>
      <c r="D210" s="24">
        <f t="shared" si="56"/>
        <v>0.3175604292915162</v>
      </c>
      <c r="E210" s="21">
        <f t="shared" si="57"/>
        <v>0.016471687305528043</v>
      </c>
      <c r="F210" s="20">
        <f t="shared" si="58"/>
        <v>4.353649395150266</v>
      </c>
      <c r="G210" s="21">
        <f t="shared" si="59"/>
        <v>0.022772878095675096</v>
      </c>
      <c r="H210" s="20">
        <f t="shared" si="60"/>
        <v>3.443495416450133</v>
      </c>
      <c r="I210" s="21">
        <f t="shared" si="51"/>
        <v>0.01801208462702317</v>
      </c>
      <c r="J210" s="20">
        <f t="shared" si="61"/>
        <v>2.848087337666749</v>
      </c>
      <c r="K210" s="21">
        <f t="shared" si="52"/>
        <v>0.014897650191761043</v>
      </c>
      <c r="M210">
        <f t="shared" si="65"/>
        <v>0.049999999999998365</v>
      </c>
      <c r="N210">
        <f t="shared" si="62"/>
        <v>0.6351208585830324</v>
      </c>
      <c r="O210" s="2">
        <f t="shared" si="63"/>
        <v>13.060948185450796</v>
      </c>
      <c r="P210" s="2">
        <f t="shared" si="64"/>
        <v>0.08698598681654016</v>
      </c>
      <c r="R210" s="2">
        <f t="shared" si="66"/>
        <v>0.1561249499599575</v>
      </c>
    </row>
    <row r="211" spans="1:18" ht="12.75">
      <c r="A211" s="29">
        <f t="shared" si="53"/>
        <v>0.01999999999999918</v>
      </c>
      <c r="B211" s="25">
        <f t="shared" si="54"/>
        <v>1.999999999999918</v>
      </c>
      <c r="C211" s="24">
        <f t="shared" si="55"/>
        <v>0.003748527302081736</v>
      </c>
      <c r="D211" s="24">
        <f t="shared" si="56"/>
        <v>0.28379410920832204</v>
      </c>
      <c r="E211" s="21">
        <f t="shared" si="57"/>
        <v>0.0132086156141109</v>
      </c>
      <c r="F211" s="20">
        <f t="shared" si="58"/>
        <v>3.619505430343043</v>
      </c>
      <c r="G211" s="21">
        <f t="shared" si="59"/>
        <v>0.013567814925674</v>
      </c>
      <c r="H211" s="20">
        <f t="shared" si="60"/>
        <v>2.8409978640095797</v>
      </c>
      <c r="I211" s="21">
        <f t="shared" si="51"/>
        <v>0.010649558058395805</v>
      </c>
      <c r="J211" s="20">
        <f t="shared" si="61"/>
        <v>2.338102957891741</v>
      </c>
      <c r="K211" s="21">
        <f t="shared" si="52"/>
        <v>0.008764442772735255</v>
      </c>
      <c r="M211">
        <f t="shared" si="65"/>
        <v>0.03999999999999836</v>
      </c>
      <c r="N211">
        <f t="shared" si="62"/>
        <v>0.5675882184166441</v>
      </c>
      <c r="O211" s="2">
        <f t="shared" si="63"/>
        <v>10.858516291029128</v>
      </c>
      <c r="P211" s="2">
        <f t="shared" si="64"/>
        <v>0.05182523549704832</v>
      </c>
      <c r="R211" s="2">
        <f t="shared" si="66"/>
        <v>0.1399999999999972</v>
      </c>
    </row>
    <row r="212" spans="1:18" ht="12.75">
      <c r="A212" s="29">
        <f t="shared" si="53"/>
        <v>0.01499999999999918</v>
      </c>
      <c r="B212" s="25">
        <f t="shared" si="54"/>
        <v>1.499999999999918</v>
      </c>
      <c r="C212" s="24">
        <f t="shared" si="55"/>
        <v>0.002438437340278189</v>
      </c>
      <c r="D212" s="24">
        <f t="shared" si="56"/>
        <v>0.2455655175152851</v>
      </c>
      <c r="E212" s="21">
        <f t="shared" si="57"/>
        <v>0.009929884964921469</v>
      </c>
      <c r="F212" s="20">
        <f t="shared" si="58"/>
        <v>2.83995962050432</v>
      </c>
      <c r="G212" s="21">
        <f t="shared" si="59"/>
        <v>0.00692506358352001</v>
      </c>
      <c r="H212" s="20">
        <f t="shared" si="60"/>
        <v>2.2083645691988374</v>
      </c>
      <c r="I212" s="21">
        <f t="shared" si="51"/>
        <v>0.005384958626481802</v>
      </c>
      <c r="J212" s="20">
        <f t="shared" si="61"/>
        <v>1.8065871912676947</v>
      </c>
      <c r="K212" s="21">
        <f t="shared" si="52"/>
        <v>0.004405249665655442</v>
      </c>
      <c r="M212">
        <f t="shared" si="65"/>
        <v>0.02999999999999836</v>
      </c>
      <c r="N212">
        <f t="shared" si="62"/>
        <v>0.4911310350305702</v>
      </c>
      <c r="O212" s="2">
        <f t="shared" si="63"/>
        <v>8.519878861512959</v>
      </c>
      <c r="P212" s="2">
        <f t="shared" si="64"/>
        <v>0.026451794413029216</v>
      </c>
      <c r="R212" s="2">
        <f t="shared" si="66"/>
        <v>0.12155245781142883</v>
      </c>
    </row>
    <row r="213" spans="1:18" ht="12.75">
      <c r="A213" s="29">
        <f t="shared" si="53"/>
        <v>0.00999999999999918</v>
      </c>
      <c r="B213" s="25">
        <f t="shared" si="54"/>
        <v>0.999999999999918</v>
      </c>
      <c r="C213" s="24">
        <f t="shared" si="55"/>
        <v>0.0013293261625553568</v>
      </c>
      <c r="D213" s="24">
        <f t="shared" si="56"/>
        <v>0.20033484232311127</v>
      </c>
      <c r="E213" s="21">
        <f t="shared" si="57"/>
        <v>0.006635521545529983</v>
      </c>
      <c r="F213" s="20">
        <f t="shared" si="58"/>
        <v>2.0019149691168034</v>
      </c>
      <c r="G213" s="21">
        <f t="shared" si="59"/>
        <v>0.002661197943658166</v>
      </c>
      <c r="H213" s="20">
        <f t="shared" si="60"/>
        <v>1.5379273569615068</v>
      </c>
      <c r="I213" s="21">
        <f t="shared" si="51"/>
        <v>0.0020444070717185424</v>
      </c>
      <c r="J213" s="20">
        <f t="shared" si="61"/>
        <v>1.2485488359102987</v>
      </c>
      <c r="K213" s="21">
        <f t="shared" si="52"/>
        <v>0.0016597286328035952</v>
      </c>
      <c r="M213">
        <f t="shared" si="65"/>
        <v>0.01999999999999836</v>
      </c>
      <c r="N213">
        <f t="shared" si="62"/>
        <v>0.40066968464622255</v>
      </c>
      <c r="O213" s="2">
        <f t="shared" si="63"/>
        <v>6.00574490735041</v>
      </c>
      <c r="P213" s="2">
        <f t="shared" si="64"/>
        <v>0.010165027374700424</v>
      </c>
      <c r="R213" s="2">
        <f t="shared" si="66"/>
        <v>0.09949874371065792</v>
      </c>
    </row>
    <row r="214" spans="1:18" ht="12.75">
      <c r="A214" s="29">
        <f t="shared" si="53"/>
        <v>0.00499999999999918</v>
      </c>
      <c r="B214" s="25">
        <f t="shared" si="54"/>
        <v>0.49999999999991795</v>
      </c>
      <c r="C214" s="24">
        <f t="shared" si="55"/>
        <v>0.00047069678143362575</v>
      </c>
      <c r="D214" s="24">
        <f t="shared" si="56"/>
        <v>0.14153947332441552</v>
      </c>
      <c r="E214" s="21">
        <f t="shared" si="57"/>
        <v>0.0033255513135531122</v>
      </c>
      <c r="F214" s="20">
        <f t="shared" si="58"/>
        <v>1.0808909960935675</v>
      </c>
      <c r="G214" s="21">
        <f t="shared" si="59"/>
        <v>0.000508771912941828</v>
      </c>
      <c r="H214" s="20">
        <f t="shared" si="60"/>
        <v>0.8157507166262927</v>
      </c>
      <c r="I214" s="21">
        <f t="shared" si="51"/>
        <v>0.00038397123676816967</v>
      </c>
      <c r="J214" s="20">
        <f t="shared" si="61"/>
        <v>0.6550647229878422</v>
      </c>
      <c r="K214" s="21">
        <f t="shared" si="52"/>
        <v>0.00030833685674108697</v>
      </c>
      <c r="M214">
        <f t="shared" si="65"/>
        <v>0.00999999999999836</v>
      </c>
      <c r="N214">
        <f t="shared" si="62"/>
        <v>0.28307894664883104</v>
      </c>
      <c r="O214" s="2">
        <f t="shared" si="63"/>
        <v>3.2426729882807024</v>
      </c>
      <c r="P214" s="2">
        <f t="shared" si="64"/>
        <v>0.0019433655564242728</v>
      </c>
      <c r="R214" s="2">
        <f t="shared" si="66"/>
        <v>0.07053367989832363</v>
      </c>
    </row>
    <row r="215" spans="1:18" ht="12.75">
      <c r="A215" s="30">
        <f t="shared" si="53"/>
        <v>0</v>
      </c>
      <c r="B215" s="31">
        <f t="shared" si="54"/>
        <v>0</v>
      </c>
      <c r="C215" s="32">
        <f t="shared" si="55"/>
        <v>0</v>
      </c>
      <c r="D215" s="32">
        <f t="shared" si="56"/>
        <v>0</v>
      </c>
      <c r="E215" s="23">
        <v>0</v>
      </c>
      <c r="F215" s="22">
        <v>0</v>
      </c>
      <c r="G215" s="23">
        <f>F215*C215</f>
        <v>0</v>
      </c>
      <c r="H215" s="22">
        <v>0</v>
      </c>
      <c r="I215" s="23">
        <f>H215*E215</f>
        <v>0</v>
      </c>
      <c r="J215" s="22">
        <v>0</v>
      </c>
      <c r="K215" s="23">
        <f>J215*G215</f>
        <v>0</v>
      </c>
      <c r="M215">
        <v>0</v>
      </c>
      <c r="N215">
        <f t="shared" si="62"/>
        <v>0</v>
      </c>
      <c r="O215" s="2">
        <f t="shared" si="63"/>
        <v>0</v>
      </c>
      <c r="P215" s="2">
        <f t="shared" si="64"/>
        <v>0</v>
      </c>
      <c r="R215" s="2">
        <f t="shared" si="66"/>
        <v>0</v>
      </c>
    </row>
  </sheetData>
  <sheetProtection/>
  <mergeCells count="3">
    <mergeCell ref="F12:G12"/>
    <mergeCell ref="H12:I12"/>
    <mergeCell ref="J12:K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&amp;RSezione Circolare. DN=1600mm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BUSINELLI</dc:creator>
  <cp:keywords/>
  <dc:description/>
  <cp:lastModifiedBy>Utente</cp:lastModifiedBy>
  <cp:lastPrinted>2000-04-27T11:48:36Z</cp:lastPrinted>
  <dcterms:created xsi:type="dcterms:W3CDTF">2000-04-16T07:42:58Z</dcterms:created>
  <dcterms:modified xsi:type="dcterms:W3CDTF">2014-06-26T09:12:37Z</dcterms:modified>
  <cp:category/>
  <cp:version/>
  <cp:contentType/>
  <cp:contentStatus/>
</cp:coreProperties>
</file>